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 yWindow="1200" windowWidth="17085" windowHeight="14580" activeTab="0"/>
  </bookViews>
  <sheets>
    <sheet name="10年度事業計画 (希望値)" sheetId="1" r:id="rId1"/>
  </sheets>
  <definedNames/>
  <calcPr fullCalcOnLoad="1"/>
</workbook>
</file>

<file path=xl/sharedStrings.xml><?xml version="1.0" encoding="utf-8"?>
<sst xmlns="http://schemas.openxmlformats.org/spreadsheetml/2006/main" count="734" uniqueCount="319">
  <si>
    <t>研修会の運営支援等を行う。</t>
  </si>
  <si>
    <t>事務局へのサポート業務</t>
  </si>
  <si>
    <t>WEB&amp;ビデオ製作支援事業</t>
  </si>
  <si>
    <t>WEB&amp;ビデオ製作・市民放送局事業</t>
  </si>
  <si>
    <t>（ほぼ確定分）</t>
  </si>
  <si>
    <r>
      <t>特定非営利活動法人ボランタリーネイバーズ　　　</t>
    </r>
  </si>
  <si>
    <t>まちづくり人材育成セミナー（民間対象）</t>
  </si>
  <si>
    <t>中部環境パートナーシップ推進事業（民間企業）</t>
  </si>
  <si>
    <t>③</t>
  </si>
  <si>
    <t>④</t>
  </si>
  <si>
    <t>⑤</t>
  </si>
  <si>
    <t>当該ＮＰＯ及びその関係者</t>
  </si>
  <si>
    <t>当法人事務所及び支援先ＮＰＯ事務所</t>
  </si>
  <si>
    <t>当法人事務所及び公共施設など</t>
  </si>
  <si>
    <t>当該地域の会場。</t>
  </si>
  <si>
    <t>①</t>
  </si>
  <si>
    <t>②</t>
  </si>
  <si>
    <t>「シニア人材研修」（西尾市）</t>
  </si>
  <si>
    <t>「まちの達人活動支援事業」（愛知県）</t>
  </si>
  <si>
    <t>　西尾市の市民（シニア）を対象とし、まちづくりに関する理解と協働を促進するための研修事業を行う。</t>
  </si>
  <si>
    <t>西尾市の施設</t>
  </si>
  <si>
    <t>愛知県内の施設</t>
  </si>
  <si>
    <t>　行政職員を対象とし、ＮＰＯやまちづくり、協働への理解を促進するための研修事業を行う。</t>
  </si>
  <si>
    <t>受講生・当該行政など</t>
  </si>
  <si>
    <t>「行政職員研修」(当該行政）</t>
  </si>
  <si>
    <t>市民映像祭（スターキャット）</t>
  </si>
  <si>
    <t>　市民ビデオコンテストを支援する。</t>
  </si>
  <si>
    <t>名古屋市内の施設等</t>
  </si>
  <si>
    <t>ＮＰＯ情報発信支援事業(愛知県）</t>
  </si>
  <si>
    <t>NPOにおける働く環境・人材実態調査(愛知県）</t>
  </si>
  <si>
    <t>名古屋開府400年記念「夢なごや400」事業</t>
  </si>
  <si>
    <t>　名古屋開府400年を記念して、名古屋の魅力を発見し、後世に伝える事業。</t>
  </si>
  <si>
    <t>名古屋市内の公共施設等</t>
  </si>
  <si>
    <t xml:space="preserve">名古屋市の市民、企業、行政等 </t>
  </si>
  <si>
    <t>東海三県の公共施設等</t>
  </si>
  <si>
    <t>④</t>
  </si>
  <si>
    <t>⑤</t>
  </si>
  <si>
    <t>事業項目／事業名</t>
  </si>
  <si>
    <t>事業内容</t>
  </si>
  <si>
    <t>開催時期</t>
  </si>
  <si>
    <t>従事予定者</t>
  </si>
  <si>
    <t>受益対象者</t>
  </si>
  <si>
    <t>円</t>
  </si>
  <si>
    <t>通年</t>
  </si>
  <si>
    <t>円</t>
  </si>
  <si>
    <t>通年</t>
  </si>
  <si>
    <t>年間4回</t>
  </si>
  <si>
    <t>団体会員等200名</t>
  </si>
  <si>
    <t>連絡、会員管理、事業事務等事務局一般業務</t>
  </si>
  <si>
    <t>収入予定額</t>
  </si>
  <si>
    <t>名古屋市内／通年</t>
  </si>
  <si>
    <t>名古屋市内の公共施設等</t>
  </si>
  <si>
    <t>支出予定額</t>
  </si>
  <si>
    <t>②</t>
  </si>
  <si>
    <t>ライブラリー事業</t>
  </si>
  <si>
    <t>当法人事務所</t>
  </si>
  <si>
    <t>当法人の事務所</t>
  </si>
  <si>
    <t>当法人事務所及び相談団体の事務所等／通年</t>
  </si>
  <si>
    <t>あいちＮＰＯ交流プラザ</t>
  </si>
  <si>
    <t>名古屋市内の公共施設等</t>
  </si>
  <si>
    <t>愛知県・NPOと行政の協働に関する実務者会議</t>
  </si>
  <si>
    <t>中部環境パートナーシップオフィス</t>
  </si>
  <si>
    <t>名古屋市福祉有償運送運営協議会</t>
  </si>
  <si>
    <t>移動サービスの受益者</t>
  </si>
  <si>
    <t>東京都内の会議施設等</t>
  </si>
  <si>
    <t>年１回</t>
  </si>
  <si>
    <t>なごや環境大学実行委員会</t>
  </si>
  <si>
    <t>名古屋市内の会議施設等</t>
  </si>
  <si>
    <t>知多市内の会議施設等</t>
  </si>
  <si>
    <t>名古屋市内の会議施設等</t>
  </si>
  <si>
    <t>名古屋内の会議施設等</t>
  </si>
  <si>
    <t>（特）地域創造ネットワーク・ジャパン</t>
  </si>
  <si>
    <t>（特）花と緑と健康のまちづくりフォーラム</t>
  </si>
  <si>
    <t>（特）地域福祉サポートちた</t>
  </si>
  <si>
    <t>（特）楊輝荘の会</t>
  </si>
  <si>
    <t>（特）たすけあい名古屋</t>
  </si>
  <si>
    <t>園芸福祉活動の関係者・受益者</t>
  </si>
  <si>
    <t>楊輝荘を活かしたまちづくり活動の受益者</t>
  </si>
  <si>
    <t>中部環境パートナーシップオフィス他</t>
  </si>
  <si>
    <t>豊明市協働推進検討委員会</t>
  </si>
  <si>
    <t>豊明市内の公共施設等</t>
  </si>
  <si>
    <t>刈谷市内の公共施設等</t>
  </si>
  <si>
    <t>刈谷市の市民、行政等</t>
  </si>
  <si>
    <t>愛知芸術文化センターアートプラザ</t>
  </si>
  <si>
    <t>　㈱デンソーの高年職員を対象とし、ＮＰＯに関する理解と協働を促進するための研修事業を行う。</t>
  </si>
  <si>
    <t>都市・農山村交流事業</t>
  </si>
  <si>
    <t>4-1　講師派遣事業</t>
  </si>
  <si>
    <t>NPO運営相談事業</t>
  </si>
  <si>
    <t>まちづくり交流フォーラム</t>
  </si>
  <si>
    <t>東海3県の公共施設等</t>
  </si>
  <si>
    <t>研究調査レポート発行</t>
  </si>
  <si>
    <t>実施しない</t>
  </si>
  <si>
    <t>当法人事務所等</t>
  </si>
  <si>
    <t>年間1回</t>
  </si>
  <si>
    <t>（特）平和のための戦争メモリアルセンター</t>
  </si>
  <si>
    <t>　名古屋市における福祉有償運送の運営を協議する。</t>
  </si>
  <si>
    <t>　愛知万博剰余金で設置された中部地域の市民活動を助成する公益信託「あいちモリコロ基金」の事務局運営をサポートする。</t>
  </si>
  <si>
    <t>まちづくり相談事業</t>
  </si>
  <si>
    <t>　住民が主体となり地域が協働して行うまちづくり活動推進のための相談やコーディネートを行う。</t>
  </si>
  <si>
    <t>　地域でまちづくり活動する団体の交流とネットワーク形成のためのフォーラムを開催する。</t>
  </si>
  <si>
    <t>ＮＰＯ・まちづくり講師派遣</t>
  </si>
  <si>
    <t>１．研修事業</t>
  </si>
  <si>
    <t>あいちモリコロ基金事務局サポート
（三菱ＵＦＪ信託銀行）</t>
  </si>
  <si>
    <t>名古屋市男女平等参画審議会</t>
  </si>
  <si>
    <t>①</t>
  </si>
  <si>
    <t>③</t>
  </si>
  <si>
    <t>円</t>
  </si>
  <si>
    <t>ホームページ</t>
  </si>
  <si>
    <t>FAX・Eメール</t>
  </si>
  <si>
    <t>⑥</t>
  </si>
  <si>
    <t>⑦</t>
  </si>
  <si>
    <t>⑧</t>
  </si>
  <si>
    <t>⑨</t>
  </si>
  <si>
    <t>移動サービス市民活動全国ネットワーク</t>
  </si>
  <si>
    <t xml:space="preserve"> </t>
  </si>
  <si>
    <t>総合計</t>
  </si>
  <si>
    <t>２．啓発・情報提供事業関係</t>
  </si>
  <si>
    <t>3-2　ＮＰＯ・まちづくり研究調査提言事業</t>
  </si>
  <si>
    <t>4-2　ＮＰＯ・まちづくり相談事業　　　　　　</t>
  </si>
  <si>
    <t>5-1　ＮＰＯ交流・ネットワーク促進事業　</t>
  </si>
  <si>
    <t>5-2　まちづくり交流・ネットワーク促進事業　</t>
  </si>
  <si>
    <t>6-1　市民団体等事務局代行事業　　</t>
  </si>
  <si>
    <t>　ＮＰＯ・まちづくりに関わる有益な事例や研究などを特集し、配布する。（各500冊）</t>
  </si>
  <si>
    <t>　市民団体や行政・企業などが行うＮＰＯやまちづくり講座等に講師を派遣する。</t>
  </si>
  <si>
    <t>　中部７県における環境パートナーシップを推進するための拠点施設の管理、運営を行う。</t>
  </si>
  <si>
    <t>　環境パートナーシップを推進するため主に企業との協働事業をコーディネートする。</t>
  </si>
  <si>
    <t>収支差額</t>
  </si>
  <si>
    <t>５．交流、ネットワーク促進事業</t>
  </si>
  <si>
    <t>事業企画研修セミナー</t>
  </si>
  <si>
    <t>NPO30団体程度</t>
  </si>
  <si>
    <t>受講生・企業、NPO等</t>
  </si>
  <si>
    <t>NPO100団体程度</t>
  </si>
  <si>
    <t>　ホームページを通じて、NPOやまちづくりに有益な情報を提供する。</t>
  </si>
  <si>
    <t>　FAX、Emailを通じて、NPOやまちづくりに有益な情報を提供する。</t>
  </si>
  <si>
    <t>　NPO・まちづくりに関わる書籍を収集し、貸出・普及を行う。</t>
  </si>
  <si>
    <t xml:space="preserve">NPOやまちづくりに関心を持つ市民、NPO、企業、行政等 </t>
  </si>
  <si>
    <t>映像による情報発信に関心を持つNPOや行政、企業、など。</t>
  </si>
  <si>
    <t xml:space="preserve">文化芸術に関心を持つ市民、NPO、企業、行政等 </t>
  </si>
  <si>
    <t>　環境先進都市名古屋における同事業の運営に参画する。</t>
  </si>
  <si>
    <t>　名古屋市の「男女共同参画プランなごや21」に続く新しいプランを協議検討する。</t>
  </si>
  <si>
    <t>愛知県及び県民</t>
  </si>
  <si>
    <t>愛知県及び県民、NPO</t>
  </si>
  <si>
    <t>名古屋市及び市民</t>
  </si>
  <si>
    <t>豊明市及び市民、NPO</t>
  </si>
  <si>
    <t>移動サービス事業で活動するNPO、受益者、関係者等</t>
  </si>
  <si>
    <t>福祉系ＮＰＯ、受益者、関係者等</t>
  </si>
  <si>
    <t>＊斜線の事業は公募中で、申請予定の事業。</t>
  </si>
  <si>
    <t>開催地
・会場等</t>
  </si>
  <si>
    <t>NPO会計ソフト提供事業</t>
  </si>
  <si>
    <t>「ＮＰＯインターンシップ研修」（㈱デンソー）</t>
  </si>
  <si>
    <t>刈谷市の施設</t>
  </si>
  <si>
    <t>受講生・刈谷市など、</t>
  </si>
  <si>
    <t>刈谷市内の施設、県内のＮＰＯ活動現場等</t>
  </si>
  <si>
    <t>名古屋開府４００年祭記念事業実行委員会</t>
  </si>
  <si>
    <t>　「戦略会議」に参加し活動を実践する。</t>
  </si>
  <si>
    <t>　実行委員会に参加し、開府400年祭記念事業を推進する。</t>
  </si>
  <si>
    <t>⑩</t>
  </si>
  <si>
    <t>3-1　各種審議会・審査会・委員会等参画　</t>
  </si>
  <si>
    <t>　ＮＰＯ法人の会計に関する継続的な相談助言支援活動を行う。</t>
  </si>
  <si>
    <t>NPO会計ボランティア派遣事業</t>
  </si>
  <si>
    <t>　ＮＰＯ法人運営に関する諸問題について相談活動を行う。　　　　　　　　　　　　　　　　　　　　　　　</t>
  </si>
  <si>
    <t>　あいちＮＰＯ交流プラザにアドバイザーを派遣し、会計・労務・組織運営等の相談に応じる。</t>
  </si>
  <si>
    <t>あいちＮＰＯ交流プラザ、当法人事務所及び県内の施設</t>
  </si>
  <si>
    <t>リニモネット</t>
  </si>
  <si>
    <t>当該地域の会議施設等</t>
  </si>
  <si>
    <t>　リニモの利用促進、地域交通の充実、まちづくり促進に寄与。世話人。</t>
  </si>
  <si>
    <t>　平和のための活動を展開する。よびかけ人。</t>
  </si>
  <si>
    <t>　三河山間部と名古屋など都市部との交流居住を促進する。理事。</t>
  </si>
  <si>
    <t>　移動の制約問題の解決のため、移動サービス実践している団体と共に活動する。理事。</t>
  </si>
  <si>
    <t>　シニアの力を地域社会に生かす活動や環境づくりを行う。理事。</t>
  </si>
  <si>
    <t>　健康とまちづくりのために活動を展開する。理事。</t>
  </si>
  <si>
    <t>　地域福祉の推進のために活動を展開する。理事。</t>
  </si>
  <si>
    <t>　揚輝荘を活用しまちづくりのために活動を展開する。理事。</t>
  </si>
  <si>
    <t>ネイバーズ事務所など</t>
  </si>
  <si>
    <t>県民、NPO、行政、企業、など。</t>
  </si>
  <si>
    <t>事業契約期間</t>
  </si>
  <si>
    <t>1-3　受託契約事業（公共部門）　　</t>
  </si>
  <si>
    <t>1-4　受託契約事業（民間部門）　　</t>
  </si>
  <si>
    <t>2-3　受託契約事業（公共部門）</t>
  </si>
  <si>
    <t>3-3　受託契約事業（公共部門）</t>
  </si>
  <si>
    <t>4-3　受託契約事業（公共部門）　　　　　　　　　　　　</t>
  </si>
  <si>
    <t>5-3　受託契約事業（公共部門）</t>
  </si>
  <si>
    <t>5-4　受託契約事業（民間部門）</t>
  </si>
  <si>
    <t>4-4　受託契約事業（民間部門）　　　　　　　　　　　　</t>
  </si>
  <si>
    <r>
      <t>1-2　まちづくり人材研修事業　　</t>
    </r>
    <r>
      <rPr>
        <sz val="10"/>
        <rFont val="MS UI Gothic"/>
        <family val="3"/>
      </rPr>
      <t>＊まちづくりやNPO活動を促進するのための人材研修事業</t>
    </r>
  </si>
  <si>
    <t>受講生・当該自治体など、</t>
  </si>
  <si>
    <t>（うち民間契約事業）</t>
  </si>
  <si>
    <t>（うち公共事業）</t>
  </si>
  <si>
    <t>（その他自主事業）</t>
  </si>
  <si>
    <t>2-4　受託契約事業（民間部門）</t>
  </si>
  <si>
    <t>事業計画書</t>
  </si>
  <si>
    <t>特定非営利活動法人ボランタリーネイバーズ</t>
  </si>
  <si>
    <t>二、特定非営利活動</t>
  </si>
  <si>
    <t>三、その他の事業について</t>
  </si>
  <si>
    <t>愛知県交流居住センター事業</t>
  </si>
  <si>
    <t>（特）伏見の会</t>
  </si>
  <si>
    <t>　地域まちづくりの推進のために活動を展開する。理事。</t>
  </si>
  <si>
    <t>　名古屋市における福祉の推進のために活動を展開する。理事。</t>
  </si>
  <si>
    <t>名古屋市内の会議施設等</t>
  </si>
  <si>
    <t>（特）あいち福祉ネット</t>
  </si>
  <si>
    <t>（特）移動ネットあいち</t>
  </si>
  <si>
    <t>（特）医療と保健と福祉の市民ネットワーク東海</t>
  </si>
  <si>
    <t>NPO会計テキスト提供事業</t>
  </si>
  <si>
    <t>「市民協働研修」（刈谷市）</t>
  </si>
  <si>
    <t>　刈谷市の市民・職員を対象とし、ＮＰＯに関する理解と協働を促進するための研修事業を行う。</t>
  </si>
  <si>
    <t>3-4　受託契約事業（民間部門）</t>
  </si>
  <si>
    <t>あいちエコモビリティライフ推進協議会</t>
  </si>
  <si>
    <t xml:space="preserve">都市農山村交流に関心を持つ市民、企業、行政等 </t>
  </si>
  <si>
    <t xml:space="preserve">まちづくりに関心を持つ市民、企業、行政等 </t>
  </si>
  <si>
    <t>交流居住に関心を持つ市民、企業、行政等</t>
  </si>
  <si>
    <t>知多地域の地域福祉活動の関係者・受益者</t>
  </si>
  <si>
    <t>名古屋地域の福祉活動の関係者・受益者</t>
  </si>
  <si>
    <t xml:space="preserve">平和に関心を持つ市民、企業、行政等 </t>
  </si>
  <si>
    <t xml:space="preserve">リニモに関心を持つ市民、企業、行政等 </t>
  </si>
  <si>
    <t>まちづくりに関心を持つ行政、市民、企業等</t>
  </si>
  <si>
    <t>　高齢者の豊かな知識や技能を活かして地域活動への参加が進むように研修し組織化する。</t>
  </si>
  <si>
    <t>大都会の地域防災・コミュニティ形成の調査研究</t>
  </si>
  <si>
    <t>1回</t>
  </si>
  <si>
    <t>シニア、地域活動団体及びその受益者</t>
  </si>
  <si>
    <t>年1回</t>
  </si>
  <si>
    <t>中部環境パートナーシップオフィス管理委託</t>
  </si>
  <si>
    <t>江南市内の公共施設等</t>
  </si>
  <si>
    <t>江南市及び市民、NPO</t>
  </si>
  <si>
    <t>愛知県行革大綱策定検討委員会</t>
  </si>
  <si>
    <t>役職員各回1名</t>
  </si>
  <si>
    <t>名古屋市地域福祉計画策定委員会</t>
  </si>
  <si>
    <t>岡崎市市民協働委員会</t>
  </si>
  <si>
    <t>⑪</t>
  </si>
  <si>
    <t>⑫</t>
  </si>
  <si>
    <t>⑬</t>
  </si>
  <si>
    <t>あいち新世紀自動車環境戦略会議</t>
  </si>
  <si>
    <t>江南市自治基本条例検討委員会</t>
  </si>
  <si>
    <t>岡崎市及び市民、NPO</t>
  </si>
  <si>
    <t>岡崎市内の公共施設等</t>
  </si>
  <si>
    <t>　市民と行政とが共存・協働できるまちづくりを推進するための支援。</t>
  </si>
  <si>
    <t>NPOの担当者各30名程度</t>
  </si>
  <si>
    <t>NPO計50団体程度</t>
  </si>
  <si>
    <t>　ＮＰＯの事業企画・広報等に関するセミナーの開催。</t>
  </si>
  <si>
    <t>　ＮＰＯ会計ソフトの普及によりＮＰＯの会計業務を支援。</t>
  </si>
  <si>
    <t>ＮＰＯ法人を中心に会計、税務に関する研修。　</t>
  </si>
  <si>
    <t>役職員等3名</t>
  </si>
  <si>
    <t>役職員等10名</t>
  </si>
  <si>
    <t>役職員等5名</t>
  </si>
  <si>
    <t xml:space="preserve">まちづくりに関心を持つ市民、行政等 </t>
  </si>
  <si>
    <t>役職員等5名</t>
  </si>
  <si>
    <t>受講生、NPO、県民等　</t>
  </si>
  <si>
    <t>県内公共施設等</t>
  </si>
  <si>
    <t>県内公共施設等</t>
  </si>
  <si>
    <t xml:space="preserve">まちづくりに関心を持つ市民、NPO、企業、行政等 </t>
  </si>
  <si>
    <t>役職員等3名</t>
  </si>
  <si>
    <t>当該団体、市民など。</t>
  </si>
  <si>
    <t>役職員等10名</t>
  </si>
  <si>
    <t>役職員等10名</t>
  </si>
  <si>
    <t>役職員等5名</t>
  </si>
  <si>
    <t>県内公共施設、東海三県の農山村</t>
  </si>
  <si>
    <t>県内の公共施設および農山村部</t>
  </si>
  <si>
    <t>　農山村と都市の共生ネットワークやマッチング・システムをつくる。今年の切り口は「花祭」と「獣害対策」。</t>
  </si>
  <si>
    <t>　芸術文化に関する情報コーナーを運営し、芸術文化への市民参画を促進する。</t>
  </si>
  <si>
    <t>愛知芸術文化センターアートプラザ管理運営（愛知県）</t>
  </si>
  <si>
    <t>愛知県内各所</t>
  </si>
  <si>
    <t>中部5県の市民、NPO、行政関係者等 。</t>
  </si>
  <si>
    <t xml:space="preserve">市民、NPO、企業、行政等 </t>
  </si>
  <si>
    <t>名古屋市及び市民、NPO</t>
  </si>
  <si>
    <r>
      <rPr>
        <b/>
        <sz val="11"/>
        <rFont val="MS UI Gothic"/>
        <family val="3"/>
      </rPr>
      <t>2-1　情報提供事業</t>
    </r>
    <r>
      <rPr>
        <sz val="11"/>
        <rFont val="MS UI Gothic"/>
        <family val="3"/>
      </rPr>
      <t>　　　</t>
    </r>
  </si>
  <si>
    <r>
      <rPr>
        <b/>
        <sz val="11"/>
        <rFont val="MS UI Gothic"/>
        <family val="3"/>
      </rPr>
      <t>2-2　市民メディア事業</t>
    </r>
    <r>
      <rPr>
        <sz val="11"/>
        <rFont val="MS UI Gothic"/>
        <family val="3"/>
      </rPr>
      <t>　　</t>
    </r>
    <r>
      <rPr>
        <sz val="10"/>
        <rFont val="MS UI Gothic"/>
        <family val="3"/>
      </rPr>
      <t>＊市民メディアを活性化・発達促進するための事業</t>
    </r>
  </si>
  <si>
    <t>３．研究調査・提言事業関係</t>
  </si>
  <si>
    <t>４．相談・助言事業関係</t>
  </si>
  <si>
    <t>６．市民団体等事務局代行事業</t>
  </si>
  <si>
    <t>中部7県の市民、企業、行政等 。</t>
  </si>
  <si>
    <t xml:space="preserve">中部７県の市民、企業、行政等 </t>
  </si>
  <si>
    <t>名古屋市の地域福祉活動の関係者・受益者</t>
  </si>
  <si>
    <t>年間1回</t>
  </si>
  <si>
    <t>　NPOの労働環境や人材の実態を調査し、今後の改善につなげる。</t>
  </si>
  <si>
    <t>本法人事務所及び愛知県内一円</t>
  </si>
  <si>
    <t>愛知県民</t>
  </si>
  <si>
    <r>
      <rPr>
        <sz val="26"/>
        <rFont val="HG創英角ｺﾞｼｯｸUB"/>
        <family val="3"/>
      </rPr>
      <t>2010年度</t>
    </r>
  </si>
  <si>
    <t>期間：2010年5月1日から2011年4月30日</t>
  </si>
  <si>
    <t>NPO会計･労務研修</t>
  </si>
  <si>
    <t>愛知県NPOアドバイザー設置事業
（愛知県）</t>
  </si>
  <si>
    <t>「行政職員研修」（愛知県）</t>
  </si>
  <si>
    <t>「ＮＰＯインターン研修」（各自治体など）</t>
  </si>
  <si>
    <t>愛知県の施設</t>
  </si>
  <si>
    <t>受講生・愛知県など、</t>
  </si>
  <si>
    <t>④</t>
  </si>
  <si>
    <t>②</t>
  </si>
  <si>
    <t>モロコロ基金社会影響調査」（モリコロ基金）</t>
  </si>
  <si>
    <t>モリコロ基金の社会的な効果を調査する</t>
  </si>
  <si>
    <t>愛知県及び近隣4県</t>
  </si>
  <si>
    <t>愛知県及び近隣5県</t>
  </si>
  <si>
    <t>③</t>
  </si>
  <si>
    <t>2010年6月1日　第104回理事会</t>
  </si>
  <si>
    <t>⑥</t>
  </si>
  <si>
    <r>
      <t>　</t>
    </r>
    <r>
      <rPr>
        <sz val="11"/>
        <rFont val="HGP創英角ｺﾞｼｯｸUB"/>
        <family val="3"/>
      </rPr>
      <t>　１　2010年度事業計画</t>
    </r>
    <r>
      <rPr>
        <sz val="11"/>
        <rFont val="HGP創英角ﾎﾟｯﾌﾟ体"/>
        <family val="3"/>
      </rPr>
      <t xml:space="preserve">
　</t>
    </r>
    <r>
      <rPr>
        <sz val="11"/>
        <rFont val="HGP創英角ｺﾞｼｯｸUB"/>
        <family val="3"/>
      </rPr>
      <t xml:space="preserve">  ２　2010年収支予算</t>
    </r>
  </si>
  <si>
    <r>
      <rPr>
        <u val="single"/>
        <sz val="18"/>
        <rFont val="HGP創英角ｺﾞｼｯｸUB"/>
        <family val="3"/>
      </rPr>
      <t>一、活動方針</t>
    </r>
    <r>
      <rPr>
        <sz val="18"/>
        <rFont val="ＭＳ Ｐゴシック"/>
        <family val="3"/>
      </rPr>
      <t xml:space="preserve">
</t>
    </r>
    <r>
      <rPr>
        <sz val="10"/>
        <rFont val="ＭＳ Ｐゴシック"/>
        <family val="3"/>
      </rPr>
      <t xml:space="preserve">
</t>
    </r>
    <r>
      <rPr>
        <u val="single"/>
        <sz val="14"/>
        <rFont val="HGP創英角ｺﾞｼｯｸUB"/>
        <family val="3"/>
      </rPr>
      <t>１、ボランタリーネイバーズ設立の初心を貫く</t>
    </r>
    <r>
      <rPr>
        <sz val="10"/>
        <rFont val="ＭＳ Ｐゴシック"/>
        <family val="3"/>
      </rPr>
      <t xml:space="preserve">
</t>
    </r>
    <r>
      <rPr>
        <sz val="11"/>
        <rFont val="ＭＳ Ｐゴシック"/>
        <family val="0"/>
      </rPr>
      <t xml:space="preserve">  </t>
    </r>
    <r>
      <rPr>
        <b/>
        <u val="single"/>
        <sz val="11"/>
        <rFont val="ＭＳ Ｐゴシック"/>
        <family val="3"/>
      </rPr>
      <t xml:space="preserve">ーＮＰＯ・まちづくり活動のサポートセンターとして、ＮＰＯ・まちづくり全体の発展に寄与するー
</t>
    </r>
    <r>
      <rPr>
        <u val="single"/>
        <sz val="11"/>
        <rFont val="ＭＳ Ｐゴシック"/>
        <family val="3"/>
      </rPr>
      <t>①．草の根支援と市民参画型事業展開</t>
    </r>
    <r>
      <rPr>
        <sz val="11"/>
        <rFont val="ＭＳ Ｐゴシック"/>
        <family val="0"/>
      </rPr>
      <t xml:space="preserve">
</t>
    </r>
    <r>
      <rPr>
        <sz val="10"/>
        <rFont val="ＭＳ Ｐゴシック"/>
        <family val="3"/>
      </rPr>
      <t>　市民活動が多様に発展していくなかで、草の根団体や現場活動団体の発展に役立つ支援を心がけるとともに市民の自覚と責任に基づくボランタリー精神が成長発展するように参加型運営を行う。</t>
    </r>
    <r>
      <rPr>
        <sz val="11"/>
        <rFont val="ＭＳ Ｐゴシック"/>
        <family val="0"/>
      </rPr>
      <t xml:space="preserve">
</t>
    </r>
    <r>
      <rPr>
        <u val="single"/>
        <sz val="11"/>
        <rFont val="ＭＳ Ｐゴシック"/>
        <family val="3"/>
      </rPr>
      <t>②． 現場ニーズと実践性の重視</t>
    </r>
    <r>
      <rPr>
        <sz val="11"/>
        <rFont val="ＭＳ Ｐゴシック"/>
        <family val="0"/>
      </rPr>
      <t xml:space="preserve">
</t>
    </r>
    <r>
      <rPr>
        <sz val="10"/>
        <rFont val="ＭＳ Ｐゴシック"/>
        <family val="3"/>
      </rPr>
      <t>　事業の企画や内容、運営にあたり、市民活動やまちづくりの現場ニーズや実態を踏まえ、実践的な課題解決に結びつくことをめざす。</t>
    </r>
    <r>
      <rPr>
        <sz val="11"/>
        <rFont val="ＭＳ Ｐゴシック"/>
        <family val="0"/>
      </rPr>
      <t xml:space="preserve">
</t>
    </r>
    <r>
      <rPr>
        <u val="single"/>
        <sz val="11"/>
        <rFont val="ＭＳ Ｐゴシック"/>
        <family val="3"/>
      </rPr>
      <t>③．信頼のネットワーク形成を図る</t>
    </r>
    <r>
      <rPr>
        <sz val="11"/>
        <rFont val="ＭＳ Ｐゴシック"/>
        <family val="0"/>
      </rPr>
      <t xml:space="preserve">
</t>
    </r>
    <r>
      <rPr>
        <sz val="10"/>
        <rFont val="ＭＳ Ｐゴシック"/>
        <family val="3"/>
      </rPr>
      <t>　事業運営・課題解決において、地域住民をはじめ、学識者、専門家、行政、企業など広汎な市民各層の参加・協力を図り、双方向の交流･討論を行うことで信頼関係を培い、協働関係が継続的に発展するネットワークを形成する。</t>
    </r>
    <r>
      <rPr>
        <sz val="11"/>
        <rFont val="ＭＳ Ｐゴシック"/>
        <family val="0"/>
      </rPr>
      <t xml:space="preserve">
</t>
    </r>
    <r>
      <rPr>
        <u val="single"/>
        <sz val="11"/>
        <rFont val="ＭＳ Ｐゴシック"/>
        <family val="3"/>
      </rPr>
      <t>④．先駆性と公共性を配慮する</t>
    </r>
    <r>
      <rPr>
        <sz val="11"/>
        <rFont val="ＭＳ Ｐゴシック"/>
        <family val="0"/>
      </rPr>
      <t xml:space="preserve">
</t>
    </r>
    <r>
      <rPr>
        <sz val="10"/>
        <rFont val="ＭＳ Ｐゴシック"/>
        <family val="3"/>
      </rPr>
      <t>　収益性が望めなくても社会的に必要とされる事業に取り組み、先駆的なチャレンジによって市民が創る新たな公共性を開発し共生型の市民社会をめざす。</t>
    </r>
    <r>
      <rPr>
        <sz val="11"/>
        <rFont val="ＭＳ Ｐゴシック"/>
        <family val="0"/>
      </rPr>
      <t xml:space="preserve">
</t>
    </r>
    <r>
      <rPr>
        <u val="single"/>
        <sz val="11"/>
        <rFont val="ＭＳ Ｐゴシック"/>
        <family val="3"/>
      </rPr>
      <t>⑤．社会の主体としての市民を形成する</t>
    </r>
    <r>
      <rPr>
        <sz val="11"/>
        <rFont val="ＭＳ Ｐゴシック"/>
        <family val="0"/>
      </rPr>
      <t xml:space="preserve">
</t>
    </r>
    <r>
      <rPr>
        <sz val="10"/>
        <rFont val="ＭＳ Ｐゴシック"/>
        <family val="3"/>
      </rPr>
      <t>　様々な実践活動、研究調査提言活動、交流・ネットワーク形成、情報受発信力の向上などを通じて、市民が社会の主体として活躍するために寄与する。</t>
    </r>
    <r>
      <rPr>
        <sz val="11"/>
        <rFont val="ＭＳ Ｐゴシック"/>
        <family val="0"/>
      </rPr>
      <t xml:space="preserve">
</t>
    </r>
    <r>
      <rPr>
        <u val="single"/>
        <sz val="14"/>
        <rFont val="HGP創英角ｺﾞｼｯｸUB"/>
        <family val="3"/>
      </rPr>
      <t>２、状況認識・課題認識</t>
    </r>
    <r>
      <rPr>
        <sz val="11"/>
        <rFont val="ＭＳ Ｐゴシック"/>
        <family val="0"/>
      </rPr>
      <t xml:space="preserve">
</t>
    </r>
    <r>
      <rPr>
        <sz val="10"/>
        <rFont val="ＭＳ Ｐゴシック"/>
        <family val="3"/>
      </rPr>
      <t xml:space="preserve">①．「あいちモリコロ基金」設立により巨額の資金が市民活動に助成され、NPO活動も活性化し社会貢献も進んでいる。一層市民団体・ＮＰＯの事業能力の向上が必要。
②．ＮＰＯ法人が年々増大し事業が拡大（平成20年度・約1300団体・約160億円）、課題も多様化している。
③．財政破綻による行財政改革・民営化の流れの中で、ＮＰＯへの過大な期待・依存が進行している。ＮＰＯを支える社会的な仕組みづくりが急がれている。
④。世界規模で進行する地球温暖化や資源争奪、国内的には少子高齢化、人口減少が進行し、大都会における疎外の拡大、農山村の疲弊が深刻化している。共生共存の社会、若い世代が自信と希望の持てる社会づくりが問われている。
</t>
    </r>
    <r>
      <rPr>
        <sz val="11"/>
        <rFont val="ＭＳ Ｐゴシック"/>
        <family val="0"/>
      </rPr>
      <t xml:space="preserve">
</t>
    </r>
    <r>
      <rPr>
        <u val="single"/>
        <sz val="14"/>
        <rFont val="HGP創英角ｺﾞｼｯｸUB"/>
        <family val="3"/>
      </rPr>
      <t>３、中期重点事業（2010年～2013年度）</t>
    </r>
    <r>
      <rPr>
        <sz val="11"/>
        <rFont val="ＭＳ Ｐゴシック"/>
        <family val="0"/>
      </rPr>
      <t xml:space="preserve">
</t>
    </r>
    <r>
      <rPr>
        <u val="single"/>
        <sz val="10"/>
        <rFont val="ＭＳ Ｐゴシック"/>
        <family val="3"/>
      </rPr>
      <t>①．研修事業</t>
    </r>
    <r>
      <rPr>
        <sz val="10"/>
        <rFont val="ＭＳ Ｐゴシック"/>
        <family val="3"/>
      </rPr>
      <t>　
○ＮＰＯやまちづくりをプロデュースやコーディネートする指導的人材の研修。
○市民メディア力、情報発信力の強化。
○ＮＰＯや市民公益活動への社会的理解を促進し協働するための行政や企業等への研修活動</t>
    </r>
    <r>
      <rPr>
        <sz val="10"/>
        <rFont val="HGP創英角ｺﾞｼｯｸUB"/>
        <family val="3"/>
      </rPr>
      <t>。</t>
    </r>
    <r>
      <rPr>
        <sz val="11"/>
        <rFont val="ＭＳ Ｐゴシック"/>
        <family val="0"/>
      </rPr>
      <t xml:space="preserve">
</t>
    </r>
    <r>
      <rPr>
        <u val="single"/>
        <sz val="11"/>
        <rFont val="ＭＳ Ｐゴシック"/>
        <family val="3"/>
      </rPr>
      <t>②．情報提供事業</t>
    </r>
    <r>
      <rPr>
        <sz val="11"/>
        <rFont val="ＭＳ Ｐゴシック"/>
        <family val="0"/>
      </rPr>
      <t xml:space="preserve">
</t>
    </r>
    <r>
      <rPr>
        <sz val="10"/>
        <rFont val="ＭＳ Ｐゴシック"/>
        <family val="3"/>
      </rPr>
      <t>○市民が社会参画するための初期情報の提供、実行目的を達成するにいたるまでのマッティングサポートを強化する。
○ＮＰＯや市民公益活動への社会的理解を促進するための情報提供・啓発活動を活発化する。</t>
    </r>
    <r>
      <rPr>
        <sz val="11"/>
        <rFont val="ＭＳ Ｐゴシック"/>
        <family val="0"/>
      </rPr>
      <t xml:space="preserve">
</t>
    </r>
    <r>
      <rPr>
        <u val="single"/>
        <sz val="11"/>
        <rFont val="ＭＳ Ｐゴシック"/>
        <family val="3"/>
      </rPr>
      <t>③．調査・提言事業</t>
    </r>
    <r>
      <rPr>
        <sz val="11"/>
        <rFont val="ＭＳ Ｐゴシック"/>
        <family val="0"/>
      </rPr>
      <t xml:space="preserve">
</t>
    </r>
    <r>
      <rPr>
        <sz val="10"/>
        <rFont val="ＭＳ Ｐゴシック"/>
        <family val="3"/>
      </rPr>
      <t xml:space="preserve">○ＮＰＯが成長発展するための人材確保・労働環境づくりの指針を得るための調査研究を実施する。
○協働のまちづくりのモデルづくりためのフォーラムや研究会を実施しその内容を発表する。
</t>
    </r>
    <r>
      <rPr>
        <sz val="11"/>
        <rFont val="ＭＳ Ｐゴシック"/>
        <family val="0"/>
      </rPr>
      <t xml:space="preserve">
</t>
    </r>
    <r>
      <rPr>
        <u val="single"/>
        <sz val="11"/>
        <rFont val="ＭＳ Ｐゴシック"/>
        <family val="3"/>
      </rPr>
      <t xml:space="preserve">④．相談・助言事業
</t>
    </r>
    <r>
      <rPr>
        <sz val="10"/>
        <rFont val="ＭＳ Ｐゴシック"/>
        <family val="3"/>
      </rPr>
      <t>○草の根団体、小規模団体の相談･助言活動を重視し推進する。</t>
    </r>
  </si>
  <si>
    <r>
      <rPr>
        <u val="single"/>
        <sz val="11"/>
        <rFont val="ＭＳ Ｐゴシック"/>
        <family val="3"/>
      </rPr>
      <t>⑤．ネットワーク・交流事業</t>
    </r>
    <r>
      <rPr>
        <sz val="11"/>
        <rFont val="ＭＳ Ｐゴシック"/>
        <family val="0"/>
      </rPr>
      <t xml:space="preserve">
○農山村・都市の交流・共生協働ネットワーク事業を一層強化する。
　 　・名古屋を起点とし、三河地方との交流、東海・中部圏を視野に入れた都市と農山村交流事業の開発を進める。
○行政や企業、ＮＰＯなどの「協働」を促進するための交流やネットワーク形成に取組む。　　
</t>
    </r>
    <r>
      <rPr>
        <u val="single"/>
        <sz val="11"/>
        <rFont val="ＭＳ Ｐゴシック"/>
        <family val="3"/>
      </rPr>
      <t>⑥．ＮＰＯ事務局支援事業</t>
    </r>
    <r>
      <rPr>
        <sz val="11"/>
        <rFont val="ＭＳ Ｐゴシック"/>
        <family val="0"/>
      </rPr>
      <t xml:space="preserve">
○福祉系ＮＰＯへの支援事業を事務局業務支援を中心に引き続き実施する。
</t>
    </r>
    <r>
      <rPr>
        <u val="single"/>
        <sz val="14"/>
        <rFont val="HGP創英角ｺﾞｼｯｸUB"/>
        <family val="3"/>
      </rPr>
      <t>４、2010年度の取り組み。</t>
    </r>
    <r>
      <rPr>
        <sz val="11"/>
        <rFont val="ＭＳ Ｐゴシック"/>
        <family val="0"/>
      </rPr>
      <t xml:space="preserve">
</t>
    </r>
    <r>
      <rPr>
        <sz val="10"/>
        <rFont val="ＭＳ Ｐゴシック"/>
        <family val="3"/>
      </rPr>
      <t>①．ＣＯＰ１０に対して、ＥＰＯ中部での取り組みを軸に、ＮＰＯ・ＮＧＯのネットワークづくりと持続可能な社会作りのための世論形成に寄与する。
②．市民の文化・表現活動を豊かにするため、アートプラザの活性化を提言し、市民活用を促進する。
③．あいちＮＰＯ交流プラザのホームページにおけるＮＰＯ法人及び県民の利用促進、内容の充実に努める。
④．スターキャットCATVが実施する市民映像祭に協力し、市民のメディア力向上を促進する。
⑤．木曽流域市民放送局を早急に再開し、市民放送局事業の定着を図る。
⑥．流域メッセ事業の成果を発展させ、移動販売などを取り入れ、安定事業としての再開をめざす。
⑦．食の安心、農の再生、地産地消、地域活性化の拠点として、産直施設の活性化事業を推進する。
⑧．農山村の生活防衛のための「ジビエとマタギを学ぶ会」を支援し、獣害対策の取り組みを促進する。
⑨．モリコロ基金の効果的な活用を推進するため、広報啓発・相談活動を拡充する。
⑩．NPOの人材育成、NPOを社会的に支える人材育成のための研修事業を推進する。
⑪．NPO法人の健全な運営のために、NPOの会計基準作りを中心としたマネジメント力向上を支援する。
⑫．ＮＰＯ法人の実態、労働環境、人材確保の要件等の研究調査事業を推進する。
⑬．地域課題や社会的課題を解決するために、ＮＰＯ法人を中心にした行政や企業、非営利・公益法人などの協働を促進し、ネットワーク形成に取り組む。</t>
    </r>
    <r>
      <rPr>
        <sz val="11"/>
        <rFont val="ＭＳ Ｐゴシック"/>
        <family val="0"/>
      </rPr>
      <t xml:space="preserve">
</t>
    </r>
    <r>
      <rPr>
        <u val="single"/>
        <sz val="14"/>
        <rFont val="HGP創英角ｺﾞｼｯｸUB"/>
        <family val="3"/>
      </rPr>
      <t>５、組織運営</t>
    </r>
    <r>
      <rPr>
        <sz val="11"/>
        <rFont val="MS UI Gothic"/>
        <family val="3"/>
      </rPr>
      <t xml:space="preserve">
</t>
    </r>
    <r>
      <rPr>
        <sz val="10"/>
        <rFont val="MS UI Gothic"/>
        <family val="3"/>
      </rPr>
      <t xml:space="preserve">
</t>
    </r>
    <r>
      <rPr>
        <u val="single"/>
        <sz val="10"/>
        <rFont val="MS UI Gothic"/>
        <family val="3"/>
      </rPr>
      <t>１、人のマネジメント；　多様な人材、経験の蓄積・定着</t>
    </r>
    <r>
      <rPr>
        <sz val="10"/>
        <rFont val="MS UI Gothic"/>
        <family val="3"/>
      </rPr>
      <t xml:space="preserve">
　長く安心して働いてもらえることのできる体制を作るとともに、事業展開や内容を豊かにするために、広範なネットワーク形成と定着に取り組む。</t>
    </r>
    <r>
      <rPr>
        <sz val="11"/>
        <rFont val="MS UI Gothic"/>
        <family val="3"/>
      </rPr>
      <t xml:space="preserve">
</t>
    </r>
    <r>
      <rPr>
        <u val="single"/>
        <sz val="11"/>
        <rFont val="MS UI Gothic"/>
        <family val="3"/>
      </rPr>
      <t>２、コミュニケーション：　会員やＮＰＯ全体の課題認識、対外的な責任を果たす　</t>
    </r>
    <r>
      <rPr>
        <sz val="11"/>
        <rFont val="MS UI Gothic"/>
        <family val="3"/>
      </rPr>
      <t xml:space="preserve">
</t>
    </r>
    <r>
      <rPr>
        <sz val="10"/>
        <rFont val="MS UI Gothic"/>
        <family val="3"/>
      </rPr>
      <t>　会員ニーズに応えること、ＮＰＯ全体や社会全体のためになる取組みについて、会員やＮＰＯ全体と意見交換し情報共有を促進する。</t>
    </r>
    <r>
      <rPr>
        <sz val="11"/>
        <rFont val="MS UI Gothic"/>
        <family val="3"/>
      </rPr>
      <t xml:space="preserve">
</t>
    </r>
    <r>
      <rPr>
        <u val="single"/>
        <sz val="11"/>
        <rFont val="MS UI Gothic"/>
        <family val="3"/>
      </rPr>
      <t>３、資金マネジメント；　固定的な契約事業の拡大</t>
    </r>
    <r>
      <rPr>
        <sz val="11"/>
        <rFont val="MS UI Gothic"/>
        <family val="3"/>
      </rPr>
      <t xml:space="preserve">
</t>
    </r>
    <r>
      <rPr>
        <sz val="10"/>
        <rFont val="MS UI Gothic"/>
        <family val="3"/>
      </rPr>
      <t>　固定収入と寄付金の蓄積により経常的な運営経費の確保をめざしてきたが、事業規模の拡大、新規事業開発や経営安定のための資金づくりは依然として難問である。収益額及び収益率の拡大を同時に進めていく資金戦略に努力する。</t>
    </r>
    <r>
      <rPr>
        <sz val="11"/>
        <rFont val="MS UI Gothic"/>
        <family val="3"/>
      </rPr>
      <t xml:space="preserve">
</t>
    </r>
    <r>
      <rPr>
        <u val="single"/>
        <sz val="11"/>
        <rFont val="MS UI Gothic"/>
        <family val="3"/>
      </rPr>
      <t>４、機関・会議運営</t>
    </r>
    <r>
      <rPr>
        <sz val="11"/>
        <rFont val="MS UI Gothic"/>
        <family val="3"/>
      </rPr>
      <t xml:space="preserve">
</t>
    </r>
    <r>
      <rPr>
        <sz val="10"/>
        <rFont val="MS UI Gothic"/>
        <family val="3"/>
      </rPr>
      <t>　理事会、事務局スタッフ会議を適宜開催し、的確な情勢判断・方針づくり・事業実施を進める。</t>
    </r>
  </si>
  <si>
    <r>
      <t>1-1　ＮＰＯ研修事業　　　</t>
    </r>
    <r>
      <rPr>
        <sz val="10"/>
        <rFont val="MS UI Gothic"/>
        <family val="3"/>
      </rPr>
      <t>＊ＮＰＯに対する研修支援事業</t>
    </r>
  </si>
  <si>
    <t>　まちづくりの基礎理論や実践に関するセミナーの開催。</t>
  </si>
  <si>
    <t>受講生・西尾市など</t>
  </si>
  <si>
    <t>　愛知県の行政職員に対しＮＰＯやまちづくりに関する理解を促進する。</t>
  </si>
  <si>
    <t>　愛知県、名古屋市などの行政職員に対しＮＰＯやまちづくりに関する理解を促進する。</t>
  </si>
  <si>
    <t>　NPOや市民のまちづくりのビデオやＷＥＢサイト制作を支援する。</t>
  </si>
  <si>
    <t>　NPOやまちづくりに関わるビデオを制作しインターネットやCATVなどで放送する。</t>
  </si>
  <si>
    <t>映像による情報発信に関心を持つNPOや行政、企業、など</t>
  </si>
  <si>
    <t>ＮＰＯＷＥＢサイトメンテナンス（愛知県）</t>
  </si>
  <si>
    <t>　ＮＰＯの社会的認知を向上させるため、自己宣伝の媒体を制作することを支援。</t>
  </si>
  <si>
    <t>　愛知県の「ＮＰＯ交流プラザ」のＷＥＢサイトのメンテナンス。</t>
  </si>
  <si>
    <t>ＮＰＯと行政の協働に関する協議・検証を行う。</t>
  </si>
  <si>
    <t>愛知県の新たな行革大綱策定の検討を行う。</t>
  </si>
  <si>
    <t>　江南市における市民活動の促進のあり方について協議する。</t>
  </si>
  <si>
    <t>　豊明市における市民活動の促進のあり方について協議する。</t>
  </si>
  <si>
    <t>　岡崎市における住民主体のまちづくりの検討。</t>
  </si>
  <si>
    <t>名古屋市における地域福祉計画の策定。</t>
  </si>
  <si>
    <t>愛知県におけるエコモﾋﾞリティライフを推進するための官・民協働会議。</t>
  </si>
  <si>
    <t>　名古屋における地域コミュニティ形成を促進するため、シンポジウムを開催し冊子にまとめ発行する。</t>
  </si>
  <si>
    <t>　ＮＰＯやまちづくりの現状と課題を把握し、問題解決のためフォーラムの開催や研究提言を行う。</t>
  </si>
  <si>
    <t>ＮＰＯ・まちづくり研究調査提言</t>
  </si>
  <si>
    <t>刈谷市・市民との共存・協働のまちづくり推進支援業務</t>
  </si>
  <si>
    <t>　ＮＰＯの会計、税務に関する手引書を提供し、会計業務を支援。　　　　</t>
  </si>
  <si>
    <t>担当者
1名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</si>
</sst>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0_ ;[Red]\-#,##0\ "/>
    <numFmt numFmtId="183" formatCode="[$€-2]\ #,##0.00_);[Red]\([$€-2]\ #,##0.00\)"/>
    <numFmt numFmtId="184" formatCode="[&lt;=999]000;[&lt;=9999]000\-00;000\-0000"/>
  </numFmts>
  <fonts count="57">
    <font>
      <sz val="11"/>
      <name val="ＭＳ Ｐゴシック"/>
      <family val="0"/>
    </font>
    <font>
      <sz val="6"/>
      <name val="ＭＳ Ｐゴシック"/>
      <family val="3"/>
    </font>
    <font>
      <sz val="14"/>
      <name val="MS UI Gothic"/>
      <family val="3"/>
    </font>
    <font>
      <sz val="10"/>
      <name val="MS UI Gothic"/>
      <family val="3"/>
    </font>
    <font>
      <sz val="8"/>
      <name val="MS UI Gothic"/>
      <family val="3"/>
    </font>
    <font>
      <b/>
      <sz val="8"/>
      <name val="MS UI Gothic"/>
      <family val="3"/>
    </font>
    <font>
      <sz val="8"/>
      <color indexed="8"/>
      <name val="MS UI Gothic"/>
      <family val="3"/>
    </font>
    <font>
      <b/>
      <sz val="9"/>
      <name val="MS UI Gothic"/>
      <family val="3"/>
    </font>
    <font>
      <sz val="9"/>
      <name val="MS UI Gothic"/>
      <family val="3"/>
    </font>
    <font>
      <b/>
      <sz val="10"/>
      <name val="MS UI Gothic"/>
      <family val="3"/>
    </font>
    <font>
      <b/>
      <sz val="10"/>
      <color indexed="8"/>
      <name val="MS UI Gothic"/>
      <family val="3"/>
    </font>
    <font>
      <b/>
      <sz val="11"/>
      <name val="MS UI Gothic"/>
      <family val="3"/>
    </font>
    <font>
      <b/>
      <sz val="12"/>
      <name val="MS UI Gothic"/>
      <family val="3"/>
    </font>
    <font>
      <sz val="12"/>
      <name val="MS UI Gothic"/>
      <family val="3"/>
    </font>
    <font>
      <sz val="20"/>
      <name val="HG創英角ｺﾞｼｯｸUB"/>
      <family val="3"/>
    </font>
    <font>
      <b/>
      <sz val="14"/>
      <name val="MS UI Gothic"/>
      <family val="3"/>
    </font>
    <font>
      <sz val="22"/>
      <name val="HG創英角ｺﾞｼｯｸUB"/>
      <family val="3"/>
    </font>
    <font>
      <sz val="26"/>
      <name val="HG創英角ｺﾞｼｯｸUB"/>
      <family val="3"/>
    </font>
    <font>
      <sz val="11"/>
      <name val="MS UI Gothic"/>
      <family val="3"/>
    </font>
    <font>
      <sz val="11"/>
      <name val="HGP創英角ﾎﾟｯﾌﾟ体"/>
      <family val="3"/>
    </font>
    <font>
      <sz val="11"/>
      <name val="HGP創英角ｺﾞｼｯｸUB"/>
      <family val="3"/>
    </font>
    <font>
      <sz val="8"/>
      <name val="ＭＳ Ｐゴシック"/>
      <family val="3"/>
    </font>
    <font>
      <sz val="9"/>
      <name val="ＭＳ Ｐゴシック"/>
      <family val="3"/>
    </font>
    <font>
      <b/>
      <sz val="9"/>
      <color indexed="8"/>
      <name val="MS UI Gothic"/>
      <family val="3"/>
    </font>
    <font>
      <sz val="10"/>
      <name val="ＭＳ Ｐゴシック"/>
      <family val="3"/>
    </font>
    <font>
      <b/>
      <sz val="14"/>
      <name val="ＭＳ Ｐゴシック"/>
      <family val="3"/>
    </font>
    <font>
      <sz val="18"/>
      <name val="HGP創英角ｺﾞｼｯｸUB"/>
      <family val="3"/>
    </font>
    <font>
      <sz val="18"/>
      <name val="ＭＳ Ｐゴシック"/>
      <family val="3"/>
    </font>
    <font>
      <b/>
      <u val="single"/>
      <sz val="11"/>
      <name val="ＭＳ Ｐゴシック"/>
      <family val="3"/>
    </font>
    <font>
      <b/>
      <sz val="24"/>
      <name val="MS UI Gothic"/>
      <family val="3"/>
    </font>
    <font>
      <b/>
      <sz val="22"/>
      <name val="MS UI Gothic"/>
      <family val="3"/>
    </font>
    <font>
      <u val="single"/>
      <sz val="14"/>
      <name val="HGP創英角ｺﾞｼｯｸUB"/>
      <family val="3"/>
    </font>
    <font>
      <u val="single"/>
      <sz val="18"/>
      <name val="HGP創英角ｺﾞｼｯｸUB"/>
      <family val="3"/>
    </font>
    <font>
      <u val="single"/>
      <sz val="11"/>
      <name val="ＭＳ Ｐゴシック"/>
      <family val="3"/>
    </font>
    <font>
      <u val="single"/>
      <sz val="11"/>
      <name val="MS UI Gothic"/>
      <family val="3"/>
    </font>
    <font>
      <u val="single"/>
      <sz val="10"/>
      <name val="ＭＳ Ｐゴシック"/>
      <family val="3"/>
    </font>
    <font>
      <sz val="10"/>
      <name val="HGP創英角ｺﾞｼｯｸUB"/>
      <family val="3"/>
    </font>
    <font>
      <u val="single"/>
      <sz val="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color indexed="63"/>
      </left>
      <right>
        <color indexed="63"/>
      </right>
      <top style="hair"/>
      <bottom style="hair"/>
    </border>
    <border>
      <left style="hair"/>
      <right style="hair"/>
      <top>
        <color indexed="63"/>
      </top>
      <bottom>
        <color indexed="63"/>
      </bottom>
    </border>
    <border>
      <left>
        <color indexed="63"/>
      </left>
      <right>
        <color indexed="63"/>
      </right>
      <top>
        <color indexed="63"/>
      </top>
      <bottom style="hair"/>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20" borderId="1" applyNumberFormat="0" applyAlignment="0" applyProtection="0"/>
    <xf numFmtId="0" fontId="42" fillId="2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2" borderId="2" applyNumberFormat="0" applyFont="0" applyAlignment="0" applyProtection="0"/>
    <xf numFmtId="0" fontId="44" fillId="0" borderId="3" applyNumberFormat="0" applyFill="0" applyAlignment="0" applyProtection="0"/>
    <xf numFmtId="0" fontId="45" fillId="3" borderId="0" applyNumberFormat="0" applyBorder="0" applyAlignment="0" applyProtection="0"/>
    <xf numFmtId="0" fontId="46" fillId="23"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3"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7" borderId="4" applyNumberFormat="0" applyAlignment="0" applyProtection="0"/>
    <xf numFmtId="0" fontId="55" fillId="0" borderId="0" applyNumberFormat="0" applyFill="0" applyBorder="0" applyAlignment="0" applyProtection="0"/>
    <xf numFmtId="0" fontId="56" fillId="4" borderId="0" applyNumberFormat="0" applyBorder="0" applyAlignment="0" applyProtection="0"/>
  </cellStyleXfs>
  <cellXfs count="267">
    <xf numFmtId="0" fontId="0" fillId="0" borderId="0" xfId="0" applyAlignment="1">
      <alignment/>
    </xf>
    <xf numFmtId="0" fontId="2"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xf>
    <xf numFmtId="0" fontId="4" fillId="0" borderId="0" xfId="0" applyFont="1" applyBorder="1" applyAlignment="1">
      <alignment/>
    </xf>
    <xf numFmtId="0" fontId="4" fillId="0" borderId="0" xfId="0" applyFont="1" applyBorder="1" applyAlignment="1">
      <alignment vertical="center"/>
    </xf>
    <xf numFmtId="0" fontId="4" fillId="0" borderId="0" xfId="0" applyFont="1" applyBorder="1" applyAlignment="1">
      <alignment vertical="center" wrapText="1"/>
    </xf>
    <xf numFmtId="3" fontId="4" fillId="0" borderId="10" xfId="0" applyNumberFormat="1" applyFont="1" applyBorder="1" applyAlignment="1">
      <alignment vertical="center" wrapText="1"/>
    </xf>
    <xf numFmtId="0" fontId="3" fillId="0" borderId="0" xfId="0" applyFont="1" applyBorder="1" applyAlignment="1">
      <alignment/>
    </xf>
    <xf numFmtId="0" fontId="4" fillId="0" borderId="0" xfId="0" applyFont="1" applyBorder="1" applyAlignment="1">
      <alignment/>
    </xf>
    <xf numFmtId="0" fontId="6" fillId="0" borderId="11" xfId="0" applyFont="1" applyBorder="1" applyAlignment="1">
      <alignment vertical="center" wrapText="1"/>
    </xf>
    <xf numFmtId="3" fontId="4" fillId="0" borderId="0" xfId="0" applyNumberFormat="1" applyFont="1" applyBorder="1" applyAlignment="1">
      <alignment vertical="center" wrapText="1"/>
    </xf>
    <xf numFmtId="0" fontId="6" fillId="0" borderId="0" xfId="0" applyFont="1" applyBorder="1" applyAlignment="1">
      <alignment vertical="center" wrapText="1"/>
    </xf>
    <xf numFmtId="0" fontId="3" fillId="0" borderId="0" xfId="0" applyFont="1" applyBorder="1" applyAlignment="1">
      <alignment vertical="center"/>
    </xf>
    <xf numFmtId="3" fontId="4" fillId="0" borderId="12" xfId="0" applyNumberFormat="1" applyFont="1" applyFill="1" applyBorder="1" applyAlignment="1">
      <alignment vertical="center"/>
    </xf>
    <xf numFmtId="0" fontId="4" fillId="0" borderId="0" xfId="0" applyFont="1" applyFill="1" applyBorder="1" applyAlignment="1">
      <alignment vertical="top"/>
    </xf>
    <xf numFmtId="0" fontId="8" fillId="0" borderId="0" xfId="0" applyFont="1" applyFill="1" applyBorder="1" applyAlignment="1">
      <alignment horizontal="center" vertical="center"/>
    </xf>
    <xf numFmtId="3" fontId="6" fillId="0" borderId="13" xfId="0" applyNumberFormat="1" applyFont="1" applyBorder="1" applyAlignment="1">
      <alignment vertical="center" wrapText="1"/>
    </xf>
    <xf numFmtId="0" fontId="6" fillId="0" borderId="14" xfId="0" applyFont="1" applyBorder="1" applyAlignment="1">
      <alignment vertical="center" wrapText="1"/>
    </xf>
    <xf numFmtId="3" fontId="6" fillId="0" borderId="11" xfId="0" applyNumberFormat="1" applyFont="1" applyBorder="1" applyAlignment="1">
      <alignment vertical="center" wrapText="1"/>
    </xf>
    <xf numFmtId="3" fontId="6" fillId="0" borderId="0" xfId="0" applyNumberFormat="1" applyFont="1" applyBorder="1" applyAlignment="1">
      <alignment vertical="center" wrapText="1"/>
    </xf>
    <xf numFmtId="0" fontId="9" fillId="0" borderId="0" xfId="0" applyFont="1" applyFill="1" applyBorder="1" applyAlignment="1">
      <alignment vertical="center" wrapText="1"/>
    </xf>
    <xf numFmtId="0" fontId="9" fillId="0" borderId="0" xfId="0" applyFont="1" applyBorder="1" applyAlignment="1">
      <alignment vertical="center" wrapText="1"/>
    </xf>
    <xf numFmtId="0" fontId="9" fillId="0" borderId="13" xfId="0" applyFont="1" applyFill="1" applyBorder="1" applyAlignment="1">
      <alignment horizontal="right" vertical="center"/>
    </xf>
    <xf numFmtId="0" fontId="6" fillId="0" borderId="12" xfId="0" applyFont="1" applyBorder="1" applyAlignment="1">
      <alignment vertical="center" wrapText="1"/>
    </xf>
    <xf numFmtId="0" fontId="6" fillId="0" borderId="15" xfId="0" applyFont="1" applyBorder="1" applyAlignment="1">
      <alignment vertical="center" wrapText="1"/>
    </xf>
    <xf numFmtId="0" fontId="4" fillId="0" borderId="16" xfId="0" applyFont="1" applyBorder="1" applyAlignment="1">
      <alignment vertical="center"/>
    </xf>
    <xf numFmtId="0" fontId="4" fillId="0" borderId="14" xfId="0" applyFont="1" applyFill="1" applyBorder="1" applyAlignment="1">
      <alignment vertical="center" wrapText="1"/>
    </xf>
    <xf numFmtId="38" fontId="4" fillId="0" borderId="13" xfId="49" applyFont="1" applyBorder="1" applyAlignment="1">
      <alignment vertical="center"/>
    </xf>
    <xf numFmtId="3" fontId="4" fillId="0" borderId="13" xfId="0" applyNumberFormat="1" applyFont="1" applyBorder="1" applyAlignment="1">
      <alignment vertical="center" wrapText="1"/>
    </xf>
    <xf numFmtId="3" fontId="6" fillId="0" borderId="13" xfId="0" applyNumberFormat="1" applyFont="1" applyFill="1" applyBorder="1" applyAlignment="1">
      <alignment vertical="center" wrapText="1"/>
    </xf>
    <xf numFmtId="0" fontId="6" fillId="0" borderId="14" xfId="0" applyFont="1" applyFill="1" applyBorder="1" applyAlignment="1">
      <alignment vertical="center" wrapText="1"/>
    </xf>
    <xf numFmtId="0" fontId="9" fillId="0" borderId="0" xfId="0" applyFont="1" applyFill="1" applyBorder="1" applyAlignment="1">
      <alignment horizontal="right" vertical="center" wrapText="1"/>
    </xf>
    <xf numFmtId="0" fontId="4" fillId="0" borderId="0" xfId="0" applyFont="1" applyFill="1" applyBorder="1" applyAlignment="1">
      <alignment vertical="center" wrapText="1"/>
    </xf>
    <xf numFmtId="3"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4" fillId="0" borderId="11" xfId="0" applyFont="1" applyFill="1" applyBorder="1" applyAlignment="1">
      <alignment vertical="top"/>
    </xf>
    <xf numFmtId="3" fontId="4" fillId="0" borderId="11" xfId="0" applyNumberFormat="1" applyFont="1" applyFill="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9" fillId="0" borderId="13" xfId="0" applyFont="1" applyBorder="1" applyAlignment="1">
      <alignment horizontal="right" vertical="center"/>
    </xf>
    <xf numFmtId="3" fontId="4" fillId="0" borderId="12" xfId="0" applyNumberFormat="1" applyFont="1" applyBorder="1" applyAlignment="1">
      <alignment vertical="center" wrapText="1"/>
    </xf>
    <xf numFmtId="3" fontId="4" fillId="0" borderId="17" xfId="0" applyNumberFormat="1" applyFont="1" applyBorder="1" applyAlignment="1">
      <alignment vertical="center" wrapText="1"/>
    </xf>
    <xf numFmtId="0" fontId="4" fillId="0" borderId="18" xfId="0" applyFont="1" applyBorder="1" applyAlignment="1">
      <alignment vertical="center" wrapText="1"/>
    </xf>
    <xf numFmtId="0" fontId="9" fillId="0" borderId="19" xfId="0" applyFont="1" applyBorder="1" applyAlignment="1">
      <alignment horizontal="right" vertical="center"/>
    </xf>
    <xf numFmtId="0" fontId="4" fillId="0" borderId="14" xfId="0" applyFont="1" applyBorder="1" applyAlignment="1">
      <alignment vertical="center" wrapText="1"/>
    </xf>
    <xf numFmtId="3" fontId="4" fillId="0" borderId="12" xfId="0" applyNumberFormat="1" applyFont="1" applyFill="1" applyBorder="1" applyAlignment="1">
      <alignment vertical="center" wrapText="1"/>
    </xf>
    <xf numFmtId="3" fontId="4" fillId="0" borderId="20" xfId="0" applyNumberFormat="1" applyFont="1" applyBorder="1" applyAlignment="1">
      <alignment vertical="center" wrapText="1"/>
    </xf>
    <xf numFmtId="3" fontId="6" fillId="0" borderId="10" xfId="0" applyNumberFormat="1" applyFont="1" applyFill="1" applyBorder="1" applyAlignment="1">
      <alignment vertical="center" wrapText="1"/>
    </xf>
    <xf numFmtId="0" fontId="6" fillId="0" borderId="15" xfId="0" applyFont="1" applyFill="1" applyBorder="1" applyAlignment="1">
      <alignment vertical="center" wrapText="1"/>
    </xf>
    <xf numFmtId="0" fontId="4" fillId="0" borderId="0" xfId="0" applyFont="1" applyFill="1" applyBorder="1" applyAlignment="1">
      <alignment vertical="center"/>
    </xf>
    <xf numFmtId="0" fontId="9" fillId="0" borderId="0" xfId="0" applyFont="1" applyBorder="1" applyAlignment="1">
      <alignment horizontal="right" vertical="center" wrapText="1"/>
    </xf>
    <xf numFmtId="0" fontId="4" fillId="0" borderId="11" xfId="0" applyFont="1" applyBorder="1" applyAlignment="1">
      <alignment/>
    </xf>
    <xf numFmtId="3" fontId="4" fillId="0" borderId="11" xfId="0" applyNumberFormat="1" applyFont="1" applyBorder="1" applyAlignment="1">
      <alignment vertical="center"/>
    </xf>
    <xf numFmtId="0" fontId="8" fillId="0" borderId="0" xfId="0" applyFont="1" applyBorder="1" applyAlignment="1">
      <alignment horizontal="center" vertical="center"/>
    </xf>
    <xf numFmtId="0" fontId="9" fillId="0" borderId="19" xfId="0" applyFont="1" applyBorder="1" applyAlignment="1">
      <alignment horizontal="right" vertical="center" wrapText="1"/>
    </xf>
    <xf numFmtId="3" fontId="4" fillId="0" borderId="13" xfId="0" applyNumberFormat="1" applyFont="1" applyBorder="1" applyAlignment="1">
      <alignment vertical="center"/>
    </xf>
    <xf numFmtId="0" fontId="9" fillId="0" borderId="13" xfId="0" applyFont="1" applyBorder="1" applyAlignment="1">
      <alignment horizontal="right" vertical="center" wrapText="1"/>
    </xf>
    <xf numFmtId="0" fontId="4" fillId="0" borderId="15" xfId="0" applyFont="1" applyBorder="1" applyAlignment="1">
      <alignment vertical="center" wrapText="1"/>
    </xf>
    <xf numFmtId="0" fontId="4" fillId="0" borderId="11" xfId="0" applyFont="1" applyBorder="1" applyAlignment="1">
      <alignment/>
    </xf>
    <xf numFmtId="176" fontId="4" fillId="0" borderId="13" xfId="0" applyNumberFormat="1" applyFont="1" applyBorder="1" applyAlignment="1">
      <alignment vertical="center"/>
    </xf>
    <xf numFmtId="0" fontId="9" fillId="0" borderId="20" xfId="0" applyFont="1" applyFill="1" applyBorder="1" applyAlignment="1">
      <alignment horizontal="right" vertical="center" wrapText="1"/>
    </xf>
    <xf numFmtId="0" fontId="4" fillId="0" borderId="10" xfId="0" applyFont="1" applyBorder="1" applyAlignment="1">
      <alignment vertical="center"/>
    </xf>
    <xf numFmtId="0" fontId="4" fillId="0" borderId="15" xfId="0" applyFont="1" applyBorder="1" applyAlignment="1">
      <alignment vertical="center"/>
    </xf>
    <xf numFmtId="0" fontId="9" fillId="0" borderId="13" xfId="0" applyFont="1" applyFill="1" applyBorder="1" applyAlignment="1">
      <alignment horizontal="right" vertical="center" wrapText="1"/>
    </xf>
    <xf numFmtId="176" fontId="4" fillId="0" borderId="0" xfId="0" applyNumberFormat="1" applyFont="1" applyBorder="1" applyAlignment="1">
      <alignment vertical="center"/>
    </xf>
    <xf numFmtId="0" fontId="3" fillId="0" borderId="11" xfId="0" applyFont="1" applyBorder="1" applyAlignment="1">
      <alignment vertical="center"/>
    </xf>
    <xf numFmtId="0" fontId="10" fillId="0" borderId="17" xfId="0" applyFont="1" applyBorder="1" applyAlignment="1">
      <alignment horizontal="right" vertical="center" wrapText="1"/>
    </xf>
    <xf numFmtId="3" fontId="6" fillId="0" borderId="17" xfId="0" applyNumberFormat="1" applyFont="1" applyBorder="1" applyAlignment="1">
      <alignment vertical="center"/>
    </xf>
    <xf numFmtId="0" fontId="6" fillId="0" borderId="18" xfId="0" applyFont="1" applyBorder="1" applyAlignment="1">
      <alignment vertical="center"/>
    </xf>
    <xf numFmtId="0" fontId="6" fillId="0" borderId="16" xfId="0" applyFont="1" applyBorder="1" applyAlignment="1">
      <alignment vertical="center"/>
    </xf>
    <xf numFmtId="0" fontId="10" fillId="0" borderId="13" xfId="0" applyFont="1" applyBorder="1" applyAlignment="1">
      <alignment horizontal="right" vertical="center" wrapText="1"/>
    </xf>
    <xf numFmtId="3" fontId="6" fillId="0" borderId="13" xfId="0" applyNumberFormat="1" applyFont="1" applyBorder="1" applyAlignment="1">
      <alignment vertical="center"/>
    </xf>
    <xf numFmtId="0" fontId="6" fillId="0" borderId="14" xfId="0" applyFont="1" applyBorder="1" applyAlignment="1">
      <alignment vertical="center"/>
    </xf>
    <xf numFmtId="0" fontId="10" fillId="0" borderId="19" xfId="0" applyFont="1" applyBorder="1" applyAlignment="1">
      <alignment horizontal="right" vertical="center" wrapText="1"/>
    </xf>
    <xf numFmtId="3" fontId="6" fillId="0" borderId="19" xfId="0" applyNumberFormat="1" applyFont="1" applyBorder="1" applyAlignment="1">
      <alignment vertical="center"/>
    </xf>
    <xf numFmtId="0" fontId="10" fillId="0" borderId="20" xfId="0" applyFont="1" applyBorder="1" applyAlignment="1">
      <alignment horizontal="right" vertical="center" wrapText="1"/>
    </xf>
    <xf numFmtId="0" fontId="4" fillId="0" borderId="12" xfId="0" applyFont="1" applyFill="1" applyBorder="1" applyAlignment="1">
      <alignment wrapText="1"/>
    </xf>
    <xf numFmtId="0" fontId="4" fillId="0" borderId="0" xfId="0" applyFont="1" applyFill="1" applyBorder="1" applyAlignment="1">
      <alignment/>
    </xf>
    <xf numFmtId="0" fontId="8" fillId="0" borderId="0" xfId="0" applyFont="1" applyBorder="1" applyAlignment="1">
      <alignment vertical="center" wrapText="1"/>
    </xf>
    <xf numFmtId="0" fontId="8" fillId="0" borderId="0" xfId="0" applyFont="1" applyBorder="1" applyAlignment="1">
      <alignment vertical="center"/>
    </xf>
    <xf numFmtId="0" fontId="13" fillId="0" borderId="0" xfId="0" applyFont="1" applyBorder="1" applyAlignment="1">
      <alignment vertical="center"/>
    </xf>
    <xf numFmtId="0" fontId="6" fillId="0" borderId="16" xfId="0" applyFont="1" applyFill="1" applyBorder="1" applyAlignment="1">
      <alignment vertical="center" wrapText="1"/>
    </xf>
    <xf numFmtId="0" fontId="4" fillId="0" borderId="15" xfId="0" applyFont="1" applyFill="1" applyBorder="1" applyAlignment="1">
      <alignment vertical="center"/>
    </xf>
    <xf numFmtId="3" fontId="4" fillId="0" borderId="13" xfId="0" applyNumberFormat="1" applyFont="1" applyFill="1" applyBorder="1" applyAlignment="1">
      <alignment vertical="center" wrapText="1"/>
    </xf>
    <xf numFmtId="49" fontId="12" fillId="0" borderId="10" xfId="0" applyNumberFormat="1" applyFont="1" applyFill="1" applyBorder="1" applyAlignment="1">
      <alignment vertical="center"/>
    </xf>
    <xf numFmtId="3" fontId="4" fillId="0" borderId="14" xfId="0" applyNumberFormat="1" applyFont="1" applyFill="1" applyBorder="1" applyAlignment="1">
      <alignment vertical="center"/>
    </xf>
    <xf numFmtId="0" fontId="12" fillId="0" borderId="11" xfId="0" applyFont="1" applyBorder="1" applyAlignment="1">
      <alignment vertical="center"/>
    </xf>
    <xf numFmtId="0" fontId="6" fillId="0" borderId="18" xfId="0" applyFont="1" applyBorder="1" applyAlignment="1">
      <alignment vertical="center" wrapText="1"/>
    </xf>
    <xf numFmtId="0" fontId="7" fillId="8" borderId="21"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25" xfId="0" applyFont="1" applyBorder="1" applyAlignment="1">
      <alignment vertical="center" wrapText="1"/>
    </xf>
    <xf numFmtId="3" fontId="4" fillId="21" borderId="22" xfId="0" applyNumberFormat="1" applyFont="1" applyFill="1" applyBorder="1" applyAlignment="1">
      <alignment vertical="center" wrapText="1"/>
    </xf>
    <xf numFmtId="3" fontId="4" fillId="0" borderId="22" xfId="0" applyNumberFormat="1" applyFont="1" applyBorder="1" applyAlignment="1">
      <alignment vertical="center" wrapText="1"/>
    </xf>
    <xf numFmtId="0" fontId="4" fillId="0" borderId="26" xfId="0" applyFont="1" applyBorder="1" applyAlignment="1">
      <alignment vertical="center" wrapText="1"/>
    </xf>
    <xf numFmtId="0" fontId="4" fillId="0" borderId="24" xfId="0" applyFont="1" applyBorder="1" applyAlignment="1">
      <alignment vertical="center" wrapText="1"/>
    </xf>
    <xf numFmtId="0" fontId="4" fillId="0" borderId="22" xfId="0" applyFont="1" applyBorder="1" applyAlignment="1">
      <alignment vertical="center"/>
    </xf>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6" fillId="0" borderId="21" xfId="0" applyFont="1" applyBorder="1" applyAlignment="1">
      <alignment vertical="center" wrapText="1"/>
    </xf>
    <xf numFmtId="0" fontId="6" fillId="0" borderId="24" xfId="0" applyFont="1" applyBorder="1" applyAlignment="1">
      <alignment vertical="center" wrapText="1"/>
    </xf>
    <xf numFmtId="0" fontId="4" fillId="0" borderId="25" xfId="0" applyFont="1" applyBorder="1" applyAlignment="1">
      <alignment vertical="center" wrapText="1"/>
    </xf>
    <xf numFmtId="0" fontId="6" fillId="0" borderId="29" xfId="0" applyFont="1" applyBorder="1" applyAlignment="1">
      <alignment vertical="center" wrapText="1"/>
    </xf>
    <xf numFmtId="0" fontId="6" fillId="0" borderId="30" xfId="0" applyFont="1" applyFill="1" applyBorder="1" applyAlignment="1">
      <alignment vertical="center" wrapText="1"/>
    </xf>
    <xf numFmtId="0" fontId="6" fillId="0" borderId="29" xfId="0" applyFont="1" applyFill="1" applyBorder="1" applyAlignment="1">
      <alignment vertical="center" wrapText="1"/>
    </xf>
    <xf numFmtId="0" fontId="6" fillId="0" borderId="31" xfId="0" applyFont="1" applyBorder="1" applyAlignment="1">
      <alignment vertical="center" wrapText="1"/>
    </xf>
    <xf numFmtId="0" fontId="4" fillId="0" borderId="29" xfId="0" applyFont="1" applyFill="1" applyBorder="1" applyAlignment="1">
      <alignment vertical="center" wrapText="1"/>
    </xf>
    <xf numFmtId="3" fontId="4" fillId="0" borderId="11" xfId="0" applyNumberFormat="1" applyFont="1" applyBorder="1" applyAlignment="1">
      <alignment vertical="center" wrapText="1"/>
    </xf>
    <xf numFmtId="0" fontId="4" fillId="0" borderId="32" xfId="0" applyFont="1" applyBorder="1" applyAlignment="1">
      <alignment vertical="center" wrapText="1"/>
    </xf>
    <xf numFmtId="0" fontId="4" fillId="0" borderId="29" xfId="0" applyFont="1" applyBorder="1" applyAlignment="1">
      <alignment vertical="center" wrapText="1"/>
    </xf>
    <xf numFmtId="0" fontId="4" fillId="0" borderId="32" xfId="0" applyFont="1" applyFill="1" applyBorder="1" applyAlignment="1">
      <alignment vertical="center" wrapText="1"/>
    </xf>
    <xf numFmtId="0" fontId="6" fillId="0" borderId="31" xfId="0" applyFont="1" applyFill="1" applyBorder="1" applyAlignment="1">
      <alignment vertical="center" wrapText="1"/>
    </xf>
    <xf numFmtId="0" fontId="4" fillId="0" borderId="31" xfId="0" applyFont="1" applyBorder="1" applyAlignment="1">
      <alignment vertical="center"/>
    </xf>
    <xf numFmtId="3" fontId="4" fillId="0" borderId="17" xfId="0" applyNumberFormat="1" applyFont="1" applyBorder="1" applyAlignment="1">
      <alignment vertical="center"/>
    </xf>
    <xf numFmtId="0" fontId="4" fillId="0" borderId="32"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3" fontId="6" fillId="0" borderId="11" xfId="0" applyNumberFormat="1" applyFont="1" applyFill="1" applyBorder="1" applyAlignment="1">
      <alignment vertical="center" wrapText="1"/>
    </xf>
    <xf numFmtId="0" fontId="4" fillId="0" borderId="31" xfId="0" applyFont="1" applyBorder="1" applyAlignment="1">
      <alignment vertical="center" wrapText="1"/>
    </xf>
    <xf numFmtId="176" fontId="4" fillId="0" borderId="20" xfId="0" applyNumberFormat="1" applyFont="1" applyBorder="1" applyAlignment="1">
      <alignment vertical="center"/>
    </xf>
    <xf numFmtId="3" fontId="6" fillId="0" borderId="12" xfId="0" applyNumberFormat="1" applyFont="1" applyBorder="1" applyAlignment="1">
      <alignment vertical="center"/>
    </xf>
    <xf numFmtId="0" fontId="6" fillId="0" borderId="32"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176" fontId="4" fillId="0" borderId="20" xfId="0" applyNumberFormat="1" applyFont="1" applyFill="1" applyBorder="1" applyAlignment="1">
      <alignment vertical="center"/>
    </xf>
    <xf numFmtId="0" fontId="4" fillId="0" borderId="31" xfId="0" applyFont="1" applyFill="1" applyBorder="1" applyAlignment="1">
      <alignment vertical="center"/>
    </xf>
    <xf numFmtId="3" fontId="4" fillId="0" borderId="33" xfId="0" applyNumberFormat="1" applyFont="1" applyBorder="1" applyAlignment="1">
      <alignment vertical="center" wrapText="1"/>
    </xf>
    <xf numFmtId="0" fontId="6" fillId="0" borderId="33" xfId="0" applyFont="1" applyBorder="1" applyAlignment="1">
      <alignment vertical="center" wrapText="1"/>
    </xf>
    <xf numFmtId="0" fontId="4" fillId="0" borderId="0" xfId="0" applyFont="1" applyBorder="1" applyAlignment="1">
      <alignment vertical="top"/>
    </xf>
    <xf numFmtId="0" fontId="7" fillId="8" borderId="23" xfId="0" applyFont="1" applyFill="1" applyBorder="1" applyAlignment="1">
      <alignment horizontal="center" vertical="center" wrapText="1" shrinkToFit="1"/>
    </xf>
    <xf numFmtId="0" fontId="6" fillId="0" borderId="34" xfId="0" applyFont="1" applyBorder="1" applyAlignment="1">
      <alignment vertical="center" wrapText="1"/>
    </xf>
    <xf numFmtId="0" fontId="9" fillId="24" borderId="13" xfId="0" applyFont="1" applyFill="1" applyBorder="1" applyAlignment="1">
      <alignment horizontal="right" vertical="center"/>
    </xf>
    <xf numFmtId="0" fontId="4" fillId="0" borderId="33" xfId="0" applyFont="1" applyBorder="1" applyAlignment="1">
      <alignment horizontal="right" vertical="center"/>
    </xf>
    <xf numFmtId="0" fontId="4" fillId="0" borderId="0" xfId="0" applyFont="1" applyBorder="1" applyAlignment="1">
      <alignment horizontal="right" vertical="center"/>
    </xf>
    <xf numFmtId="0" fontId="4" fillId="0" borderId="35" xfId="0" applyFont="1" applyBorder="1" applyAlignment="1">
      <alignment horizontal="right" vertical="center"/>
    </xf>
    <xf numFmtId="3" fontId="4" fillId="0" borderId="35" xfId="0" applyNumberFormat="1" applyFont="1" applyBorder="1" applyAlignment="1">
      <alignment vertical="center" wrapText="1"/>
    </xf>
    <xf numFmtId="0" fontId="6" fillId="0" borderId="35" xfId="0" applyFont="1" applyBorder="1" applyAlignment="1">
      <alignment vertical="center" wrapText="1"/>
    </xf>
    <xf numFmtId="0" fontId="4" fillId="0" borderId="36" xfId="0" applyFont="1" applyBorder="1" applyAlignment="1">
      <alignment horizontal="right" vertical="center"/>
    </xf>
    <xf numFmtId="3" fontId="4" fillId="0" borderId="36" xfId="0" applyNumberFormat="1" applyFont="1" applyBorder="1" applyAlignment="1">
      <alignment vertical="center" wrapText="1"/>
    </xf>
    <xf numFmtId="0" fontId="6" fillId="0" borderId="36" xfId="0" applyFont="1" applyBorder="1" applyAlignment="1">
      <alignment vertical="center" wrapText="1"/>
    </xf>
    <xf numFmtId="0" fontId="12" fillId="0" borderId="11" xfId="0" applyFont="1" applyBorder="1" applyAlignment="1">
      <alignment/>
    </xf>
    <xf numFmtId="0" fontId="3" fillId="0" borderId="11" xfId="0" applyFont="1" applyBorder="1" applyAlignment="1">
      <alignment/>
    </xf>
    <xf numFmtId="0" fontId="0" fillId="0" borderId="11" xfId="0" applyBorder="1" applyAlignment="1">
      <alignment vertical="center"/>
    </xf>
    <xf numFmtId="0" fontId="4" fillId="0" borderId="35" xfId="0" applyFont="1" applyBorder="1" applyAlignment="1">
      <alignment vertical="center"/>
    </xf>
    <xf numFmtId="38" fontId="4" fillId="0" borderId="10" xfId="0" applyNumberFormat="1" applyFont="1" applyBorder="1" applyAlignment="1">
      <alignment vertical="center"/>
    </xf>
    <xf numFmtId="3" fontId="4" fillId="0" borderId="10" xfId="0" applyNumberFormat="1" applyFont="1" applyBorder="1" applyAlignment="1">
      <alignment vertical="center"/>
    </xf>
    <xf numFmtId="0" fontId="12" fillId="0" borderId="10" xfId="0" applyFont="1" applyBorder="1" applyAlignment="1">
      <alignment/>
    </xf>
    <xf numFmtId="3" fontId="4" fillId="0" borderId="0" xfId="0" applyNumberFormat="1"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xf>
    <xf numFmtId="0" fontId="9" fillId="0" borderId="20" xfId="0" applyFont="1" applyBorder="1" applyAlignment="1">
      <alignment horizontal="right" vertical="center" wrapText="1"/>
    </xf>
    <xf numFmtId="176" fontId="4" fillId="0" borderId="11" xfId="0" applyNumberFormat="1" applyFont="1" applyBorder="1" applyAlignment="1">
      <alignment vertical="center"/>
    </xf>
    <xf numFmtId="0" fontId="7" fillId="0" borderId="0" xfId="0" applyFont="1" applyBorder="1" applyAlignment="1">
      <alignment vertical="center" wrapText="1"/>
    </xf>
    <xf numFmtId="0" fontId="8" fillId="0" borderId="0" xfId="0" applyFont="1" applyBorder="1" applyAlignment="1">
      <alignment/>
    </xf>
    <xf numFmtId="3" fontId="21" fillId="0" borderId="11" xfId="0" applyNumberFormat="1" applyFont="1" applyBorder="1" applyAlignment="1">
      <alignment vertical="center"/>
    </xf>
    <xf numFmtId="3" fontId="21" fillId="0" borderId="10" xfId="0" applyNumberFormat="1" applyFont="1" applyBorder="1" applyAlignment="1">
      <alignment vertical="center"/>
    </xf>
    <xf numFmtId="184" fontId="4" fillId="0" borderId="25" xfId="0" applyNumberFormat="1" applyFont="1" applyBorder="1" applyAlignment="1">
      <alignment vertical="center" wrapText="1"/>
    </xf>
    <xf numFmtId="0" fontId="7" fillId="0" borderId="0" xfId="0" applyFont="1" applyBorder="1" applyAlignment="1">
      <alignment/>
    </xf>
    <xf numFmtId="0" fontId="8" fillId="0" borderId="0" xfId="0" applyFont="1" applyBorder="1" applyAlignment="1">
      <alignment/>
    </xf>
    <xf numFmtId="0" fontId="22" fillId="0" borderId="11" xfId="0" applyFont="1" applyBorder="1" applyAlignment="1">
      <alignment vertical="center"/>
    </xf>
    <xf numFmtId="0" fontId="7" fillId="0" borderId="10" xfId="0" applyFont="1" applyFill="1" applyBorder="1" applyAlignment="1">
      <alignment vertical="center"/>
    </xf>
    <xf numFmtId="0" fontId="8" fillId="0" borderId="11" xfId="0" applyFont="1" applyBorder="1" applyAlignment="1">
      <alignment vertical="center"/>
    </xf>
    <xf numFmtId="0" fontId="7" fillId="0" borderId="11" xfId="0" applyFont="1" applyBorder="1" applyAlignment="1">
      <alignment vertical="center"/>
    </xf>
    <xf numFmtId="0" fontId="4" fillId="1" borderId="21" xfId="0" applyFont="1" applyFill="1" applyBorder="1" applyAlignment="1">
      <alignment vertical="center" wrapText="1"/>
    </xf>
    <xf numFmtId="0" fontId="4" fillId="1" borderId="22" xfId="0" applyFont="1" applyFill="1" applyBorder="1" applyAlignment="1">
      <alignment vertical="center" wrapText="1"/>
    </xf>
    <xf numFmtId="0" fontId="4" fillId="1" borderId="23" xfId="0" applyFont="1" applyFill="1" applyBorder="1" applyAlignment="1">
      <alignment vertical="center" wrapText="1"/>
    </xf>
    <xf numFmtId="3" fontId="4" fillId="1" borderId="11" xfId="0" applyNumberFormat="1" applyFont="1" applyFill="1" applyBorder="1" applyAlignment="1">
      <alignment vertical="center" wrapText="1"/>
    </xf>
    <xf numFmtId="0" fontId="9" fillId="1" borderId="13" xfId="0" applyFont="1" applyFill="1" applyBorder="1" applyAlignment="1">
      <alignment horizontal="right" vertical="center" wrapText="1"/>
    </xf>
    <xf numFmtId="3" fontId="4" fillId="1" borderId="13" xfId="0" applyNumberFormat="1" applyFont="1" applyFill="1" applyBorder="1" applyAlignment="1">
      <alignment vertical="center"/>
    </xf>
    <xf numFmtId="0" fontId="4" fillId="1" borderId="29" xfId="0" applyFont="1" applyFill="1" applyBorder="1" applyAlignment="1">
      <alignment vertical="center"/>
    </xf>
    <xf numFmtId="0" fontId="4" fillId="1" borderId="14" xfId="0" applyFont="1" applyFill="1" applyBorder="1" applyAlignment="1">
      <alignment vertical="center"/>
    </xf>
    <xf numFmtId="0" fontId="5" fillId="8" borderId="22" xfId="0" applyFont="1" applyFill="1" applyBorder="1" applyAlignment="1">
      <alignment horizontal="center" vertical="center" wrapText="1"/>
    </xf>
    <xf numFmtId="3" fontId="4" fillId="0" borderId="11" xfId="0" applyNumberFormat="1" applyFont="1" applyFill="1" applyBorder="1" applyAlignment="1">
      <alignment vertical="center" wrapText="1"/>
    </xf>
    <xf numFmtId="49" fontId="11" fillId="0" borderId="13" xfId="0" applyNumberFormat="1" applyFont="1" applyFill="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49" fontId="11" fillId="0" borderId="20" xfId="0" applyNumberFormat="1" applyFont="1" applyFill="1" applyBorder="1" applyAlignment="1">
      <alignment vertical="center"/>
    </xf>
    <xf numFmtId="0" fontId="18" fillId="0" borderId="13" xfId="0" applyFont="1" applyBorder="1" applyAlignment="1">
      <alignment vertical="center"/>
    </xf>
    <xf numFmtId="0" fontId="11" fillId="0" borderId="13" xfId="0" applyFont="1" applyBorder="1" applyAlignment="1">
      <alignment vertical="center"/>
    </xf>
    <xf numFmtId="0" fontId="5" fillId="8" borderId="22" xfId="0" applyFont="1" applyFill="1" applyBorder="1" applyAlignment="1">
      <alignment horizontal="center" vertical="center" wrapText="1" shrinkToFit="1"/>
    </xf>
    <xf numFmtId="0" fontId="4" fillId="0" borderId="13" xfId="0" applyFont="1" applyFill="1" applyBorder="1" applyAlignment="1">
      <alignment vertical="top"/>
    </xf>
    <xf numFmtId="38" fontId="4" fillId="0" borderId="11" xfId="0" applyNumberFormat="1" applyFont="1" applyBorder="1" applyAlignment="1">
      <alignment vertical="center"/>
    </xf>
    <xf numFmtId="0" fontId="9" fillId="1" borderId="20" xfId="0" applyFont="1" applyFill="1" applyBorder="1" applyAlignment="1">
      <alignment horizontal="right" vertical="center" wrapText="1"/>
    </xf>
    <xf numFmtId="3" fontId="6" fillId="1" borderId="13" xfId="0" applyNumberFormat="1" applyFont="1" applyFill="1" applyBorder="1" applyAlignment="1">
      <alignment vertical="center" wrapText="1"/>
    </xf>
    <xf numFmtId="0" fontId="6" fillId="1" borderId="29" xfId="0" applyFont="1" applyFill="1" applyBorder="1" applyAlignment="1">
      <alignment vertical="center" wrapText="1"/>
    </xf>
    <xf numFmtId="0" fontId="6" fillId="1" borderId="14" xfId="0" applyFont="1" applyFill="1" applyBorder="1" applyAlignment="1">
      <alignment vertical="center" wrapText="1"/>
    </xf>
    <xf numFmtId="0" fontId="0" fillId="0" borderId="11" xfId="0" applyFont="1" applyBorder="1" applyAlignment="1">
      <alignment/>
    </xf>
    <xf numFmtId="0" fontId="0" fillId="0" borderId="0" xfId="0" applyBorder="1" applyAlignment="1">
      <alignment horizontal="left" vertical="top" wrapText="1"/>
    </xf>
    <xf numFmtId="0" fontId="15" fillId="8" borderId="13" xfId="0" applyFont="1" applyFill="1" applyBorder="1" applyAlignment="1">
      <alignment vertical="center"/>
    </xf>
    <xf numFmtId="0" fontId="15" fillId="8" borderId="11" xfId="0" applyFont="1" applyFill="1" applyBorder="1" applyAlignment="1">
      <alignment vertical="center"/>
    </xf>
    <xf numFmtId="0" fontId="15" fillId="0" borderId="11" xfId="0" applyFont="1" applyBorder="1" applyAlignment="1">
      <alignment/>
    </xf>
    <xf numFmtId="0" fontId="25" fillId="0" borderId="14" xfId="0" applyFont="1" applyBorder="1" applyAlignment="1">
      <alignment/>
    </xf>
    <xf numFmtId="0" fontId="11" fillId="0" borderId="13" xfId="0" applyFont="1" applyBorder="1" applyAlignment="1">
      <alignment vertical="center" wrapText="1"/>
    </xf>
    <xf numFmtId="0" fontId="30" fillId="0" borderId="0" xfId="0" applyFont="1" applyBorder="1" applyAlignment="1">
      <alignment horizontal="center" wrapText="1"/>
    </xf>
    <xf numFmtId="0" fontId="30" fillId="0" borderId="0" xfId="0" applyFont="1" applyBorder="1" applyAlignment="1">
      <alignment horizontal="center"/>
    </xf>
    <xf numFmtId="0" fontId="19" fillId="0" borderId="0" xfId="0" applyFont="1" applyBorder="1" applyAlignment="1">
      <alignment vertical="center" wrapText="1"/>
    </xf>
    <xf numFmtId="0" fontId="0" fillId="0" borderId="0" xfId="0"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xf>
    <xf numFmtId="0" fontId="16"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0" fontId="7" fillId="8" borderId="13"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14" xfId="0" applyFont="1" applyFill="1" applyBorder="1" applyAlignment="1">
      <alignment horizontal="center" vertical="center"/>
    </xf>
    <xf numFmtId="0" fontId="7" fillId="8" borderId="21" xfId="0" applyFont="1" applyFill="1" applyBorder="1" applyAlignment="1">
      <alignment horizontal="center" vertical="center" wrapText="1"/>
    </xf>
    <xf numFmtId="0" fontId="8" fillId="8" borderId="22" xfId="0" applyFont="1" applyFill="1" applyBorder="1" applyAlignment="1">
      <alignment horizontal="center" vertical="center"/>
    </xf>
    <xf numFmtId="0" fontId="7" fillId="8" borderId="22" xfId="0" applyFont="1" applyFill="1" applyBorder="1" applyAlignment="1">
      <alignment horizontal="center" vertical="center" shrinkToFit="1"/>
    </xf>
    <xf numFmtId="0" fontId="8" fillId="8" borderId="23" xfId="0" applyFont="1" applyFill="1" applyBorder="1" applyAlignment="1">
      <alignment horizontal="center" vertical="center"/>
    </xf>
    <xf numFmtId="0" fontId="27" fillId="0" borderId="0" xfId="0" applyFont="1" applyBorder="1" applyAlignment="1">
      <alignment horizontal="left" vertical="top" wrapText="1"/>
    </xf>
    <xf numFmtId="0" fontId="18" fillId="0" borderId="0" xfId="0" applyFont="1" applyAlignment="1">
      <alignment horizontal="left" vertical="top"/>
    </xf>
    <xf numFmtId="0" fontId="26" fillId="0" borderId="0" xfId="0" applyFont="1" applyBorder="1" applyAlignment="1">
      <alignment vertical="center"/>
    </xf>
    <xf numFmtId="0" fontId="26" fillId="0" borderId="0" xfId="0" applyFont="1" applyBorder="1" applyAlignment="1">
      <alignment/>
    </xf>
    <xf numFmtId="0" fontId="5" fillId="0" borderId="10" xfId="0" applyFont="1" applyFill="1" applyBorder="1" applyAlignment="1">
      <alignment horizontal="center" vertical="center" wrapText="1"/>
    </xf>
    <xf numFmtId="0" fontId="4" fillId="0" borderId="10" xfId="0" applyFont="1" applyFill="1" applyBorder="1" applyAlignment="1">
      <alignment/>
    </xf>
    <xf numFmtId="0" fontId="5" fillId="0" borderId="10" xfId="0" applyFont="1" applyFill="1" applyBorder="1" applyAlignment="1">
      <alignment horizontal="center" vertical="center" shrinkToFit="1"/>
    </xf>
    <xf numFmtId="0" fontId="7" fillId="0" borderId="11" xfId="0" applyFont="1" applyFill="1" applyBorder="1" applyAlignment="1">
      <alignment vertical="center" wrapText="1"/>
    </xf>
    <xf numFmtId="0" fontId="8" fillId="0" borderId="11" xfId="0" applyFont="1" applyFill="1" applyBorder="1" applyAlignment="1">
      <alignment wrapText="1"/>
    </xf>
    <xf numFmtId="0" fontId="8" fillId="0" borderId="14" xfId="0" applyFont="1" applyFill="1" applyBorder="1" applyAlignment="1">
      <alignment wrapText="1"/>
    </xf>
    <xf numFmtId="0" fontId="8" fillId="0" borderId="14" xfId="0" applyFont="1" applyBorder="1" applyAlignment="1">
      <alignment vertical="center" wrapText="1"/>
    </xf>
    <xf numFmtId="0" fontId="8" fillId="0" borderId="11" xfId="0" applyFont="1" applyBorder="1" applyAlignment="1">
      <alignment/>
    </xf>
    <xf numFmtId="0" fontId="7" fillId="0" borderId="10" xfId="0" applyFont="1" applyFill="1" applyBorder="1" applyAlignment="1">
      <alignment vertical="center" wrapText="1"/>
    </xf>
    <xf numFmtId="0" fontId="8" fillId="0" borderId="15" xfId="0" applyFont="1" applyFill="1" applyBorder="1" applyAlignment="1">
      <alignment/>
    </xf>
    <xf numFmtId="0" fontId="7" fillId="24" borderId="11" xfId="0" applyFont="1" applyFill="1" applyBorder="1" applyAlignment="1">
      <alignment vertical="center" wrapText="1"/>
    </xf>
    <xf numFmtId="0" fontId="8" fillId="24" borderId="14" xfId="0" applyFont="1" applyFill="1" applyBorder="1" applyAlignment="1">
      <alignment/>
    </xf>
    <xf numFmtId="0" fontId="8" fillId="0" borderId="14" xfId="0" applyFont="1" applyFill="1" applyBorder="1" applyAlignment="1">
      <alignment/>
    </xf>
    <xf numFmtId="0" fontId="7" fillId="0" borderId="11" xfId="0" applyFont="1" applyBorder="1" applyAlignment="1">
      <alignment vertical="center" wrapText="1"/>
    </xf>
    <xf numFmtId="0" fontId="8" fillId="0" borderId="14" xfId="0" applyFont="1" applyBorder="1" applyAlignment="1">
      <alignment/>
    </xf>
    <xf numFmtId="0" fontId="8" fillId="0" borderId="14" xfId="0" applyFont="1" applyFill="1" applyBorder="1" applyAlignment="1">
      <alignment/>
    </xf>
    <xf numFmtId="0" fontId="18" fillId="0" borderId="13"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vertical="center" wrapText="1"/>
    </xf>
    <xf numFmtId="0" fontId="8" fillId="0" borderId="0" xfId="0" applyFont="1" applyBorder="1" applyAlignment="1">
      <alignment/>
    </xf>
    <xf numFmtId="0" fontId="7" fillId="0" borderId="14" xfId="0" applyFont="1" applyBorder="1" applyAlignment="1">
      <alignment vertical="center" wrapText="1"/>
    </xf>
    <xf numFmtId="0" fontId="11" fillId="0" borderId="13" xfId="0" applyFont="1" applyBorder="1" applyAlignment="1">
      <alignment vertical="center"/>
    </xf>
    <xf numFmtId="0" fontId="7" fillId="0" borderId="10" xfId="0" applyFont="1" applyBorder="1" applyAlignment="1">
      <alignment vertical="center" wrapText="1"/>
    </xf>
    <xf numFmtId="0" fontId="22" fillId="0" borderId="15" xfId="0" applyFont="1" applyBorder="1" applyAlignment="1">
      <alignment/>
    </xf>
    <xf numFmtId="0" fontId="22" fillId="0" borderId="14" xfId="0" applyFont="1" applyBorder="1" applyAlignment="1">
      <alignment/>
    </xf>
    <xf numFmtId="0" fontId="7" fillId="1" borderId="10" xfId="0" applyFont="1" applyFill="1" applyBorder="1" applyAlignment="1">
      <alignment vertical="center" wrapText="1"/>
    </xf>
    <xf numFmtId="0" fontId="8" fillId="1" borderId="15" xfId="0" applyFont="1" applyFill="1" applyBorder="1" applyAlignment="1">
      <alignment/>
    </xf>
    <xf numFmtId="0" fontId="7" fillId="1" borderId="11" xfId="0" applyFont="1" applyFill="1" applyBorder="1" applyAlignment="1">
      <alignment vertical="center" wrapText="1"/>
    </xf>
    <xf numFmtId="0" fontId="7" fillId="1" borderId="14" xfId="0" applyFont="1" applyFill="1" applyBorder="1" applyAlignment="1">
      <alignment vertical="center" wrapText="1"/>
    </xf>
    <xf numFmtId="0" fontId="8" fillId="0" borderId="0" xfId="0" applyFont="1" applyBorder="1" applyAlignment="1">
      <alignment/>
    </xf>
    <xf numFmtId="0" fontId="8" fillId="0" borderId="14" xfId="0" applyFont="1" applyBorder="1" applyAlignment="1">
      <alignment/>
    </xf>
    <xf numFmtId="0" fontId="8" fillId="0" borderId="10" xfId="0" applyFont="1" applyBorder="1" applyAlignment="1">
      <alignment/>
    </xf>
    <xf numFmtId="0" fontId="23" fillId="0" borderId="12" xfId="0" applyFont="1" applyBorder="1" applyAlignment="1">
      <alignment vertical="center" wrapText="1"/>
    </xf>
    <xf numFmtId="0" fontId="8" fillId="0" borderId="18" xfId="0" applyFont="1" applyBorder="1" applyAlignment="1">
      <alignment/>
    </xf>
    <xf numFmtId="0" fontId="23" fillId="0" borderId="0" xfId="0" applyFont="1" applyBorder="1" applyAlignment="1">
      <alignment vertical="center" wrapText="1"/>
    </xf>
    <xf numFmtId="0" fontId="8" fillId="0" borderId="16" xfId="0" applyFont="1" applyBorder="1" applyAlignment="1">
      <alignment/>
    </xf>
    <xf numFmtId="0" fontId="23" fillId="0" borderId="11" xfId="0" applyFont="1" applyBorder="1" applyAlignment="1">
      <alignment vertical="center" wrapText="1"/>
    </xf>
    <xf numFmtId="0" fontId="11" fillId="0" borderId="13" xfId="0" applyFont="1" applyFill="1" applyBorder="1" applyAlignment="1">
      <alignment vertical="center" wrapText="1"/>
    </xf>
    <xf numFmtId="0" fontId="8" fillId="0" borderId="10" xfId="0" applyFont="1" applyFill="1" applyBorder="1" applyAlignment="1">
      <alignment/>
    </xf>
    <xf numFmtId="0" fontId="23" fillId="0" borderId="10" xfId="0" applyFont="1" applyBorder="1" applyAlignment="1">
      <alignment vertical="center" wrapText="1"/>
    </xf>
    <xf numFmtId="0" fontId="8" fillId="0" borderId="15" xfId="0" applyFont="1" applyBorder="1" applyAlignment="1">
      <alignment/>
    </xf>
    <xf numFmtId="0" fontId="0" fillId="0" borderId="1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4"/>
  <sheetViews>
    <sheetView tabSelected="1" zoomScale="90" zoomScaleNormal="90" zoomScaleSheetLayoutView="100" zoomScalePageLayoutView="75" workbookViewId="0" topLeftCell="A1">
      <selection activeCell="A2" sqref="A2"/>
    </sheetView>
  </sheetViews>
  <sheetFormatPr defaultColWidth="9.00390625" defaultRowHeight="13.5"/>
  <cols>
    <col min="1" max="1" width="1.4921875" style="80" customWidth="1"/>
    <col min="2" max="2" width="2.875" style="13" customWidth="1"/>
    <col min="3" max="3" width="2.50390625" style="13" customWidth="1"/>
    <col min="4" max="4" width="11.50390625" style="80" customWidth="1"/>
    <col min="5" max="5" width="28.25390625" style="79" customWidth="1"/>
    <col min="6" max="6" width="3.75390625" style="79" customWidth="1"/>
    <col min="7" max="7" width="0.12890625" style="79" customWidth="1"/>
    <col min="8" max="8" width="9.00390625" style="79" customWidth="1"/>
    <col min="9" max="9" width="9.875" style="79" customWidth="1"/>
    <col min="10" max="10" width="6.00390625" style="79" customWidth="1"/>
    <col min="11" max="11" width="8.375" style="79" customWidth="1"/>
    <col min="12" max="12" width="2.125" style="6" customWidth="1"/>
    <col min="13" max="13" width="8.625" style="79" customWidth="1"/>
    <col min="14" max="14" width="2.375" style="6" customWidth="1"/>
    <col min="15" max="25" width="9.00390625" style="80" customWidth="1"/>
    <col min="26" max="26" width="8.875" style="80" customWidth="1"/>
    <col min="27" max="16384" width="9.00390625" style="80" customWidth="1"/>
  </cols>
  <sheetData>
    <row r="1" spans="1:5" ht="138" customHeight="1">
      <c r="A1" s="205" t="s">
        <v>292</v>
      </c>
      <c r="B1" s="206"/>
      <c r="C1" s="206"/>
      <c r="D1" s="206"/>
      <c r="E1" s="206"/>
    </row>
    <row r="2" spans="2:14" ht="35.25" customHeight="1">
      <c r="B2" s="207" t="s">
        <v>275</v>
      </c>
      <c r="C2" s="208"/>
      <c r="D2" s="208"/>
      <c r="E2" s="208"/>
      <c r="F2" s="208"/>
      <c r="G2" s="208"/>
      <c r="H2" s="208"/>
      <c r="I2" s="208"/>
      <c r="J2" s="208"/>
      <c r="K2" s="208"/>
      <c r="L2" s="208"/>
      <c r="M2" s="208"/>
      <c r="N2" s="208"/>
    </row>
    <row r="3" spans="2:14" s="1" customFormat="1" ht="42.75" customHeight="1">
      <c r="B3" s="209" t="s">
        <v>191</v>
      </c>
      <c r="C3" s="208"/>
      <c r="D3" s="208"/>
      <c r="E3" s="208"/>
      <c r="F3" s="208"/>
      <c r="G3" s="208"/>
      <c r="H3" s="208"/>
      <c r="I3" s="208"/>
      <c r="J3" s="208"/>
      <c r="K3" s="208"/>
      <c r="L3" s="208"/>
      <c r="M3" s="208"/>
      <c r="N3" s="208"/>
    </row>
    <row r="4" spans="2:14" s="1" customFormat="1" ht="39.75" customHeight="1">
      <c r="B4" s="209" t="s">
        <v>190</v>
      </c>
      <c r="C4" s="208"/>
      <c r="D4" s="208"/>
      <c r="E4" s="208"/>
      <c r="F4" s="208"/>
      <c r="G4" s="208"/>
      <c r="H4" s="208"/>
      <c r="I4" s="208"/>
      <c r="J4" s="208"/>
      <c r="K4" s="208"/>
      <c r="L4" s="208"/>
      <c r="M4" s="208"/>
      <c r="N4" s="208"/>
    </row>
    <row r="5" spans="2:14" s="81" customFormat="1" ht="42" customHeight="1">
      <c r="B5" s="210" t="s">
        <v>276</v>
      </c>
      <c r="C5" s="211"/>
      <c r="D5" s="211"/>
      <c r="E5" s="211"/>
      <c r="F5" s="211"/>
      <c r="G5" s="211"/>
      <c r="H5" s="211"/>
      <c r="I5" s="211"/>
      <c r="J5" s="211"/>
      <c r="K5" s="211"/>
      <c r="L5" s="211"/>
      <c r="M5" s="211"/>
      <c r="N5" s="211"/>
    </row>
    <row r="6" spans="2:14" s="81" customFormat="1" ht="42" customHeight="1">
      <c r="B6" s="158"/>
      <c r="C6" s="159"/>
      <c r="D6" s="167"/>
      <c r="E6" s="159"/>
      <c r="F6" s="159"/>
      <c r="G6" s="159"/>
      <c r="H6" s="159"/>
      <c r="I6" s="159"/>
      <c r="J6" s="159"/>
      <c r="K6" s="159"/>
      <c r="L6" s="159"/>
      <c r="M6" s="159"/>
      <c r="N6" s="159"/>
    </row>
    <row r="7" spans="2:14" s="81" customFormat="1" ht="42" customHeight="1">
      <c r="B7" s="158"/>
      <c r="C7" s="159"/>
      <c r="D7" s="167"/>
      <c r="E7" s="159"/>
      <c r="F7" s="159"/>
      <c r="G7" s="159"/>
      <c r="H7" s="159"/>
      <c r="I7" s="159"/>
      <c r="J7" s="159"/>
      <c r="K7" s="159"/>
      <c r="L7" s="159"/>
      <c r="M7" s="159"/>
      <c r="N7" s="159"/>
    </row>
    <row r="8" spans="2:14" s="81" customFormat="1" ht="42" customHeight="1">
      <c r="B8" s="158"/>
      <c r="C8" s="159"/>
      <c r="D8" s="167"/>
      <c r="E8" s="159"/>
      <c r="F8" s="159"/>
      <c r="G8" s="159"/>
      <c r="H8" s="159"/>
      <c r="I8" s="159"/>
      <c r="J8" s="159"/>
      <c r="K8" s="159"/>
      <c r="L8" s="159"/>
      <c r="M8" s="159"/>
      <c r="N8" s="159"/>
    </row>
    <row r="9" spans="2:14" s="81" customFormat="1" ht="42" customHeight="1">
      <c r="B9" s="158"/>
      <c r="C9" s="159"/>
      <c r="D9" s="167"/>
      <c r="E9" s="159"/>
      <c r="F9" s="159"/>
      <c r="G9" s="159"/>
      <c r="H9" s="159"/>
      <c r="I9" s="159"/>
      <c r="J9" s="159"/>
      <c r="K9" s="159"/>
      <c r="L9" s="159"/>
      <c r="M9" s="159"/>
      <c r="N9" s="159"/>
    </row>
    <row r="10" spans="2:14" s="81" customFormat="1" ht="42" customHeight="1">
      <c r="B10" s="158"/>
      <c r="C10" s="159"/>
      <c r="D10" s="167"/>
      <c r="E10" s="159"/>
      <c r="F10" s="159"/>
      <c r="G10" s="159"/>
      <c r="H10" s="159"/>
      <c r="I10" s="159"/>
      <c r="J10" s="159"/>
      <c r="K10" s="159"/>
      <c r="L10" s="159"/>
      <c r="M10" s="159"/>
      <c r="N10" s="159"/>
    </row>
    <row r="11" spans="2:14" s="81" customFormat="1" ht="42" customHeight="1">
      <c r="B11" s="158"/>
      <c r="C11" s="159"/>
      <c r="D11" s="167"/>
      <c r="E11" s="159"/>
      <c r="F11" s="159"/>
      <c r="G11" s="159"/>
      <c r="H11" s="159"/>
      <c r="I11" s="159"/>
      <c r="J11" s="159"/>
      <c r="K11" s="159"/>
      <c r="L11" s="159"/>
      <c r="M11" s="159"/>
      <c r="N11" s="159"/>
    </row>
    <row r="12" spans="2:14" s="81" customFormat="1" ht="42" customHeight="1">
      <c r="B12" s="158"/>
      <c r="C12" s="159"/>
      <c r="D12" s="167"/>
      <c r="E12" s="159"/>
      <c r="F12" s="159"/>
      <c r="G12" s="159"/>
      <c r="H12" s="159"/>
      <c r="I12" s="159"/>
      <c r="J12" s="159"/>
      <c r="K12" s="159"/>
      <c r="L12" s="159"/>
      <c r="M12" s="159"/>
      <c r="N12" s="159"/>
    </row>
    <row r="13" spans="2:14" s="81" customFormat="1" ht="42" customHeight="1">
      <c r="B13" s="158"/>
      <c r="C13" s="159"/>
      <c r="D13" s="167"/>
      <c r="E13" s="159"/>
      <c r="F13" s="159"/>
      <c r="G13" s="159"/>
      <c r="H13" s="159"/>
      <c r="I13" s="159"/>
      <c r="J13" s="159"/>
      <c r="K13" s="159"/>
      <c r="L13" s="159"/>
      <c r="M13" s="159"/>
      <c r="N13" s="159"/>
    </row>
    <row r="14" spans="2:14" s="81" customFormat="1" ht="27" customHeight="1">
      <c r="B14" s="158"/>
      <c r="C14" s="159"/>
      <c r="D14" s="167"/>
      <c r="E14" s="159"/>
      <c r="F14" s="159"/>
      <c r="G14" s="159"/>
      <c r="H14" s="159"/>
      <c r="I14" s="159"/>
      <c r="J14" s="159"/>
      <c r="K14" s="159"/>
      <c r="L14" s="159"/>
      <c r="M14" s="159"/>
      <c r="N14" s="159"/>
    </row>
    <row r="15" spans="2:14" s="81" customFormat="1" ht="42" customHeight="1">
      <c r="B15" s="158"/>
      <c r="C15" s="212" t="s">
        <v>290</v>
      </c>
      <c r="D15" s="213"/>
      <c r="E15" s="213"/>
      <c r="F15" s="213"/>
      <c r="G15" s="213"/>
      <c r="H15" s="213"/>
      <c r="I15" s="213"/>
      <c r="J15" s="213"/>
      <c r="K15" s="213"/>
      <c r="L15" s="213"/>
      <c r="M15" s="213"/>
      <c r="N15" s="159"/>
    </row>
    <row r="16" spans="2:14" s="81" customFormat="1" ht="42" customHeight="1">
      <c r="B16" s="158"/>
      <c r="C16" s="203" t="s">
        <v>5</v>
      </c>
      <c r="D16" s="204"/>
      <c r="E16" s="204"/>
      <c r="F16" s="204"/>
      <c r="G16" s="204"/>
      <c r="H16" s="204"/>
      <c r="I16" s="204"/>
      <c r="J16" s="204"/>
      <c r="K16" s="204"/>
      <c r="L16" s="204"/>
      <c r="M16" s="204"/>
      <c r="N16" s="159"/>
    </row>
    <row r="17" spans="2:14" s="5" customFormat="1" ht="18" customHeight="1">
      <c r="B17" s="2"/>
      <c r="C17" s="3"/>
      <c r="D17" s="163"/>
      <c r="E17" s="4"/>
      <c r="F17" s="4"/>
      <c r="G17" s="4"/>
      <c r="H17" s="4"/>
      <c r="I17" s="4"/>
      <c r="J17" s="4"/>
      <c r="K17" s="4"/>
      <c r="L17" s="4"/>
      <c r="M17" s="4"/>
      <c r="N17" s="4"/>
    </row>
    <row r="18" spans="2:14" s="5" customFormat="1" ht="95.25" customHeight="1">
      <c r="B18" s="2"/>
      <c r="C18" s="221" t="s">
        <v>293</v>
      </c>
      <c r="D18" s="222"/>
      <c r="E18" s="222"/>
      <c r="F18" s="222"/>
      <c r="G18" s="222"/>
      <c r="H18" s="222"/>
      <c r="I18" s="222"/>
      <c r="J18" s="222"/>
      <c r="K18" s="222"/>
      <c r="L18" s="222"/>
      <c r="M18" s="222"/>
      <c r="N18" s="4"/>
    </row>
    <row r="19" spans="2:14" s="5" customFormat="1" ht="95.25" customHeight="1">
      <c r="B19" s="2"/>
      <c r="C19" s="222"/>
      <c r="D19" s="222"/>
      <c r="E19" s="222"/>
      <c r="F19" s="222"/>
      <c r="G19" s="222"/>
      <c r="H19" s="222"/>
      <c r="I19" s="222"/>
      <c r="J19" s="222"/>
      <c r="K19" s="222"/>
      <c r="L19" s="222"/>
      <c r="M19" s="222"/>
      <c r="N19" s="4"/>
    </row>
    <row r="20" spans="2:14" s="5" customFormat="1" ht="95.25" customHeight="1">
      <c r="B20" s="2"/>
      <c r="C20" s="222"/>
      <c r="D20" s="222"/>
      <c r="E20" s="222"/>
      <c r="F20" s="222"/>
      <c r="G20" s="222"/>
      <c r="H20" s="222"/>
      <c r="I20" s="222"/>
      <c r="J20" s="222"/>
      <c r="K20" s="222"/>
      <c r="L20" s="222"/>
      <c r="M20" s="222"/>
      <c r="N20" s="4"/>
    </row>
    <row r="21" spans="2:21" s="5" customFormat="1" ht="134.25" customHeight="1">
      <c r="B21" s="2"/>
      <c r="C21" s="222"/>
      <c r="D21" s="222"/>
      <c r="E21" s="222"/>
      <c r="F21" s="222"/>
      <c r="G21" s="222"/>
      <c r="H21" s="222"/>
      <c r="I21" s="222"/>
      <c r="J21" s="222"/>
      <c r="K21" s="222"/>
      <c r="L21" s="222"/>
      <c r="M21" s="222"/>
      <c r="N21" s="4"/>
      <c r="U21" s="138"/>
    </row>
    <row r="22" spans="2:14" s="5" customFormat="1" ht="134.25" customHeight="1">
      <c r="B22" s="2"/>
      <c r="C22" s="222"/>
      <c r="D22" s="222"/>
      <c r="E22" s="222"/>
      <c r="F22" s="222"/>
      <c r="G22" s="222"/>
      <c r="H22" s="222"/>
      <c r="I22" s="222"/>
      <c r="J22" s="222"/>
      <c r="K22" s="222"/>
      <c r="L22" s="222"/>
      <c r="M22" s="222"/>
      <c r="N22" s="4"/>
    </row>
    <row r="23" spans="2:14" s="5" customFormat="1" ht="134.25" customHeight="1">
      <c r="B23" s="2"/>
      <c r="C23" s="222"/>
      <c r="D23" s="222"/>
      <c r="E23" s="222"/>
      <c r="F23" s="222"/>
      <c r="G23" s="222"/>
      <c r="H23" s="222"/>
      <c r="I23" s="222"/>
      <c r="J23" s="222"/>
      <c r="K23" s="222"/>
      <c r="L23" s="222"/>
      <c r="M23" s="222"/>
      <c r="N23" s="4"/>
    </row>
    <row r="24" spans="2:14" s="5" customFormat="1" ht="123.75" customHeight="1">
      <c r="B24" s="2"/>
      <c r="C24" s="222"/>
      <c r="D24" s="222"/>
      <c r="E24" s="222"/>
      <c r="F24" s="222"/>
      <c r="G24" s="222"/>
      <c r="H24" s="222"/>
      <c r="I24" s="222"/>
      <c r="J24" s="222"/>
      <c r="K24" s="222"/>
      <c r="L24" s="222"/>
      <c r="M24" s="222"/>
      <c r="N24" s="4"/>
    </row>
    <row r="25" spans="2:14" s="5" customFormat="1" ht="95.25" customHeight="1">
      <c r="B25" s="2"/>
      <c r="C25" s="197" t="s">
        <v>294</v>
      </c>
      <c r="D25" s="222"/>
      <c r="E25" s="222"/>
      <c r="F25" s="222"/>
      <c r="G25" s="222"/>
      <c r="H25" s="222"/>
      <c r="I25" s="222"/>
      <c r="J25" s="222"/>
      <c r="K25" s="222"/>
      <c r="L25" s="222"/>
      <c r="M25" s="222"/>
      <c r="N25" s="4"/>
    </row>
    <row r="26" spans="2:14" s="5" customFormat="1" ht="95.25" customHeight="1">
      <c r="B26" s="2"/>
      <c r="C26" s="222"/>
      <c r="D26" s="222"/>
      <c r="E26" s="222"/>
      <c r="F26" s="222"/>
      <c r="G26" s="222"/>
      <c r="H26" s="222"/>
      <c r="I26" s="222"/>
      <c r="J26" s="222"/>
      <c r="K26" s="222"/>
      <c r="L26" s="222"/>
      <c r="M26" s="222"/>
      <c r="N26" s="4"/>
    </row>
    <row r="27" spans="2:14" s="5" customFormat="1" ht="95.25" customHeight="1">
      <c r="B27" s="2"/>
      <c r="C27" s="222"/>
      <c r="D27" s="222"/>
      <c r="E27" s="222"/>
      <c r="F27" s="222"/>
      <c r="G27" s="222"/>
      <c r="H27" s="222"/>
      <c r="I27" s="222"/>
      <c r="J27" s="222"/>
      <c r="K27" s="222"/>
      <c r="L27" s="222"/>
      <c r="M27" s="222"/>
      <c r="N27" s="4"/>
    </row>
    <row r="28" spans="2:21" s="5" customFormat="1" ht="134.25" customHeight="1">
      <c r="B28" s="2"/>
      <c r="C28" s="222"/>
      <c r="D28" s="222"/>
      <c r="E28" s="222"/>
      <c r="F28" s="222"/>
      <c r="G28" s="222"/>
      <c r="H28" s="222"/>
      <c r="I28" s="222"/>
      <c r="J28" s="222"/>
      <c r="K28" s="222"/>
      <c r="L28" s="222"/>
      <c r="M28" s="222"/>
      <c r="N28" s="4"/>
      <c r="U28" s="138"/>
    </row>
    <row r="29" spans="2:14" s="5" customFormat="1" ht="134.25" customHeight="1">
      <c r="B29" s="2"/>
      <c r="C29" s="222"/>
      <c r="D29" s="222"/>
      <c r="E29" s="222"/>
      <c r="F29" s="222"/>
      <c r="G29" s="222"/>
      <c r="H29" s="222"/>
      <c r="I29" s="222"/>
      <c r="J29" s="222"/>
      <c r="K29" s="222"/>
      <c r="L29" s="222"/>
      <c r="M29" s="222"/>
      <c r="N29" s="4"/>
    </row>
    <row r="30" spans="2:14" s="5" customFormat="1" ht="134.25" customHeight="1">
      <c r="B30" s="2"/>
      <c r="C30" s="222"/>
      <c r="D30" s="222"/>
      <c r="E30" s="222"/>
      <c r="F30" s="222"/>
      <c r="G30" s="222"/>
      <c r="H30" s="222"/>
      <c r="I30" s="222"/>
      <c r="J30" s="222"/>
      <c r="K30" s="222"/>
      <c r="L30" s="222"/>
      <c r="M30" s="222"/>
      <c r="N30" s="4"/>
    </row>
    <row r="31" spans="2:14" s="5" customFormat="1" ht="123.75" customHeight="1">
      <c r="B31" s="2"/>
      <c r="C31" s="222"/>
      <c r="D31" s="222"/>
      <c r="E31" s="222"/>
      <c r="F31" s="222"/>
      <c r="G31" s="222"/>
      <c r="H31" s="222"/>
      <c r="I31" s="222"/>
      <c r="J31" s="222"/>
      <c r="K31" s="222"/>
      <c r="L31" s="222"/>
      <c r="M31" s="222"/>
      <c r="N31" s="4"/>
    </row>
    <row r="32" spans="2:14" s="5" customFormat="1" ht="16.5" customHeight="1">
      <c r="B32" s="223" t="s">
        <v>192</v>
      </c>
      <c r="C32" s="224"/>
      <c r="D32" s="224"/>
      <c r="E32" s="224"/>
      <c r="F32" s="4"/>
      <c r="G32" s="4"/>
      <c r="H32" s="4"/>
      <c r="I32" s="4"/>
      <c r="J32" s="4"/>
      <c r="K32" s="4"/>
      <c r="L32" s="4"/>
      <c r="M32" s="4"/>
      <c r="N32" s="4"/>
    </row>
    <row r="33" spans="2:14" s="5" customFormat="1" ht="18.75" customHeight="1">
      <c r="B33" s="224"/>
      <c r="C33" s="224"/>
      <c r="D33" s="224"/>
      <c r="E33" s="224"/>
      <c r="F33" s="4"/>
      <c r="G33" s="4"/>
      <c r="H33" s="4"/>
      <c r="I33" s="4"/>
      <c r="J33" s="4"/>
      <c r="K33" s="225" t="s">
        <v>49</v>
      </c>
      <c r="L33" s="226"/>
      <c r="M33" s="227" t="s">
        <v>52</v>
      </c>
      <c r="N33" s="226"/>
    </row>
    <row r="34" spans="2:14" s="5" customFormat="1" ht="20.25" customHeight="1" thickBot="1">
      <c r="B34" s="8"/>
      <c r="C34" s="8"/>
      <c r="D34" s="168"/>
      <c r="E34" s="9"/>
      <c r="F34" s="6"/>
      <c r="G34" s="6"/>
      <c r="J34" s="147" t="s">
        <v>115</v>
      </c>
      <c r="K34" s="148">
        <f>K42+K59+K75+K100+K116+K138</f>
        <v>73630000</v>
      </c>
      <c r="L34" s="149" t="s">
        <v>42</v>
      </c>
      <c r="M34" s="148">
        <f>M42+M59+M75+M100+M116+M138</f>
        <v>72910500</v>
      </c>
      <c r="N34" s="149" t="s">
        <v>42</v>
      </c>
    </row>
    <row r="35" spans="2:14" s="5" customFormat="1" ht="5.25" customHeight="1">
      <c r="B35" s="8"/>
      <c r="C35" s="8"/>
      <c r="D35" s="168"/>
      <c r="E35" s="9"/>
      <c r="F35" s="6"/>
      <c r="G35" s="6"/>
      <c r="J35" s="143"/>
      <c r="K35" s="11"/>
      <c r="L35" s="12"/>
      <c r="M35" s="11"/>
      <c r="N35" s="12"/>
    </row>
    <row r="36" spans="2:16" s="5" customFormat="1" ht="14.25" customHeight="1">
      <c r="B36" s="8"/>
      <c r="C36" s="8"/>
      <c r="D36" s="168"/>
      <c r="E36" s="9"/>
      <c r="F36" s="6"/>
      <c r="G36" s="6"/>
      <c r="I36" s="153"/>
      <c r="J36" s="144" t="s">
        <v>187</v>
      </c>
      <c r="K36" s="145">
        <f>K49+K68+K94+K110+K132</f>
        <v>58560000</v>
      </c>
      <c r="L36" s="146" t="s">
        <v>42</v>
      </c>
      <c r="M36" s="145">
        <f>M49+M68+M94+M110+M132</f>
        <v>58560000</v>
      </c>
      <c r="N36" s="146" t="s">
        <v>42</v>
      </c>
      <c r="P36" s="157"/>
    </row>
    <row r="37" spans="2:16" s="5" customFormat="1" ht="14.25" customHeight="1">
      <c r="B37" s="8"/>
      <c r="C37" s="8"/>
      <c r="D37" s="168"/>
      <c r="E37" s="9"/>
      <c r="F37" s="6"/>
      <c r="G37" s="6"/>
      <c r="I37" s="153"/>
      <c r="J37" s="144" t="s">
        <v>186</v>
      </c>
      <c r="K37" s="145">
        <f>K56+K72+K97+K112+K135+K138</f>
        <v>12660000</v>
      </c>
      <c r="L37" s="137" t="s">
        <v>42</v>
      </c>
      <c r="M37" s="145">
        <f>M56+M72+M97+M112+M135+M138</f>
        <v>11808000</v>
      </c>
      <c r="N37" s="137" t="s">
        <v>42</v>
      </c>
      <c r="P37" s="157"/>
    </row>
    <row r="38" spans="2:16" s="5" customFormat="1" ht="14.25" customHeight="1">
      <c r="B38" s="8"/>
      <c r="C38" s="8"/>
      <c r="D38" s="168"/>
      <c r="E38" s="9"/>
      <c r="F38" s="6"/>
      <c r="G38" s="6"/>
      <c r="I38" s="153"/>
      <c r="J38" s="144" t="s">
        <v>188</v>
      </c>
      <c r="K38" s="145">
        <f>K34-K36-K37</f>
        <v>2410000</v>
      </c>
      <c r="L38" s="137" t="s">
        <v>42</v>
      </c>
      <c r="M38" s="145">
        <f>M34-M36-M37</f>
        <v>2542500</v>
      </c>
      <c r="N38" s="137" t="s">
        <v>42</v>
      </c>
      <c r="O38" s="157"/>
      <c r="P38" s="157"/>
    </row>
    <row r="39" spans="2:14" s="5" customFormat="1" ht="14.25" customHeight="1">
      <c r="B39" s="8"/>
      <c r="C39" s="8"/>
      <c r="D39" s="168"/>
      <c r="E39" s="9"/>
      <c r="F39" s="6"/>
      <c r="G39" s="6"/>
      <c r="J39" s="142" t="s">
        <v>126</v>
      </c>
      <c r="K39" s="136">
        <f>K34-M34</f>
        <v>719500</v>
      </c>
      <c r="L39" s="137" t="s">
        <v>42</v>
      </c>
      <c r="M39" s="136"/>
      <c r="N39" s="137"/>
    </row>
    <row r="40" spans="2:14" s="5" customFormat="1" ht="14.25" customHeight="1">
      <c r="B40" s="8"/>
      <c r="C40" s="8"/>
      <c r="D40" s="168"/>
      <c r="E40" s="9"/>
      <c r="F40" s="6"/>
      <c r="G40" s="6"/>
      <c r="J40" s="142" t="s">
        <v>4</v>
      </c>
      <c r="K40" s="136">
        <f>K50+K51+K52+K53+K55+K57+K69+K70+K71+K73+K95+K105+K106+K107+K111+K113+K133+K134+K136+K141+K142+K143</f>
        <v>64720000</v>
      </c>
      <c r="L40" s="137" t="s">
        <v>42</v>
      </c>
      <c r="M40" s="136"/>
      <c r="N40" s="137" t="s">
        <v>42</v>
      </c>
    </row>
    <row r="41" spans="2:14" s="5" customFormat="1" ht="24" customHeight="1">
      <c r="B41" s="13" t="s">
        <v>146</v>
      </c>
      <c r="C41" s="13"/>
      <c r="D41" s="80"/>
      <c r="F41" s="6"/>
      <c r="G41" s="6"/>
      <c r="H41" s="6"/>
      <c r="I41" s="6"/>
      <c r="J41" s="6"/>
      <c r="K41" s="11"/>
      <c r="L41" s="12"/>
      <c r="M41" s="11"/>
      <c r="N41" s="12"/>
    </row>
    <row r="42" spans="2:14" s="15" customFormat="1" ht="32.25" customHeight="1">
      <c r="B42" s="198" t="s">
        <v>101</v>
      </c>
      <c r="C42" s="199"/>
      <c r="D42" s="199"/>
      <c r="E42" s="199"/>
      <c r="F42" s="200"/>
      <c r="G42" s="200"/>
      <c r="H42" s="200"/>
      <c r="I42" s="201"/>
      <c r="J42" s="190"/>
      <c r="K42" s="191">
        <f>K44+K47+K49+K56</f>
        <v>8210000</v>
      </c>
      <c r="L42" s="37" t="s">
        <v>44</v>
      </c>
      <c r="M42" s="191">
        <f>M44+M47+M49+M56</f>
        <v>8152500</v>
      </c>
      <c r="N42" s="31" t="s">
        <v>44</v>
      </c>
    </row>
    <row r="43" spans="2:14" s="16" customFormat="1" ht="25.5" customHeight="1">
      <c r="B43" s="214" t="s">
        <v>37</v>
      </c>
      <c r="C43" s="215"/>
      <c r="D43" s="216"/>
      <c r="E43" s="89" t="s">
        <v>38</v>
      </c>
      <c r="F43" s="189" t="s">
        <v>39</v>
      </c>
      <c r="G43" s="90"/>
      <c r="H43" s="90" t="s">
        <v>147</v>
      </c>
      <c r="I43" s="90" t="s">
        <v>41</v>
      </c>
      <c r="J43" s="139" t="s">
        <v>40</v>
      </c>
      <c r="K43" s="217" t="s">
        <v>49</v>
      </c>
      <c r="L43" s="218"/>
      <c r="M43" s="219" t="s">
        <v>52</v>
      </c>
      <c r="N43" s="220"/>
    </row>
    <row r="44" spans="2:14" s="13" customFormat="1" ht="23.25" customHeight="1">
      <c r="B44" s="202" t="s">
        <v>295</v>
      </c>
      <c r="C44" s="196"/>
      <c r="D44" s="196"/>
      <c r="E44" s="196"/>
      <c r="F44" s="196"/>
      <c r="G44" s="196"/>
      <c r="H44" s="196"/>
      <c r="I44" s="196"/>
      <c r="J44" s="156"/>
      <c r="K44" s="14">
        <f>SUM(K45:K46)</f>
        <v>100000</v>
      </c>
      <c r="L44" s="10" t="s">
        <v>42</v>
      </c>
      <c r="M44" s="14">
        <f>SUM(M45:M46)</f>
        <v>95000</v>
      </c>
      <c r="N44" s="18" t="s">
        <v>42</v>
      </c>
    </row>
    <row r="45" spans="2:14" s="5" customFormat="1" ht="31.5" customHeight="1">
      <c r="B45" s="23" t="s">
        <v>15</v>
      </c>
      <c r="C45" s="228" t="s">
        <v>277</v>
      </c>
      <c r="D45" s="231"/>
      <c r="E45" s="91" t="s">
        <v>239</v>
      </c>
      <c r="F45" s="92" t="s">
        <v>271</v>
      </c>
      <c r="G45" s="92"/>
      <c r="H45" s="92" t="s">
        <v>246</v>
      </c>
      <c r="I45" s="92" t="s">
        <v>236</v>
      </c>
      <c r="J45" s="96" t="s">
        <v>240</v>
      </c>
      <c r="K45" s="30">
        <v>50000</v>
      </c>
      <c r="L45" s="112" t="s">
        <v>42</v>
      </c>
      <c r="M45" s="19">
        <f>K45*0.95</f>
        <v>47500</v>
      </c>
      <c r="N45" s="18" t="s">
        <v>42</v>
      </c>
    </row>
    <row r="46" spans="2:14" s="5" customFormat="1" ht="31.5" customHeight="1">
      <c r="B46" s="23" t="s">
        <v>16</v>
      </c>
      <c r="C46" s="228" t="s">
        <v>128</v>
      </c>
      <c r="D46" s="231"/>
      <c r="E46" s="91" t="s">
        <v>237</v>
      </c>
      <c r="F46" s="92" t="s">
        <v>271</v>
      </c>
      <c r="G46" s="92"/>
      <c r="H46" s="92" t="s">
        <v>246</v>
      </c>
      <c r="I46" s="92" t="s">
        <v>235</v>
      </c>
      <c r="J46" s="96" t="s">
        <v>242</v>
      </c>
      <c r="K46" s="30">
        <v>50000</v>
      </c>
      <c r="L46" s="112" t="s">
        <v>42</v>
      </c>
      <c r="M46" s="19">
        <f>K46*0.95</f>
        <v>47500</v>
      </c>
      <c r="N46" s="18" t="s">
        <v>44</v>
      </c>
    </row>
    <row r="47" spans="2:14" s="5" customFormat="1" ht="24" customHeight="1">
      <c r="B47" s="183" t="s">
        <v>184</v>
      </c>
      <c r="C47" s="184"/>
      <c r="D47" s="184"/>
      <c r="E47" s="185"/>
      <c r="F47" s="185"/>
      <c r="G47" s="185"/>
      <c r="H47" s="185"/>
      <c r="I47" s="185"/>
      <c r="J47" s="185"/>
      <c r="K47" s="164">
        <f>SUM(K48:K48)</f>
        <v>50000</v>
      </c>
      <c r="L47" s="115" t="s">
        <v>106</v>
      </c>
      <c r="M47" s="164">
        <f>SUM(M48:M48)</f>
        <v>47500</v>
      </c>
      <c r="N47" s="25" t="s">
        <v>42</v>
      </c>
    </row>
    <row r="48" spans="2:14" s="5" customFormat="1" ht="45.75" customHeight="1">
      <c r="B48" s="23" t="s">
        <v>104</v>
      </c>
      <c r="C48" s="228" t="s">
        <v>6</v>
      </c>
      <c r="D48" s="232"/>
      <c r="E48" s="94" t="s">
        <v>296</v>
      </c>
      <c r="F48" s="95" t="s">
        <v>93</v>
      </c>
      <c r="G48" s="95"/>
      <c r="H48" s="92" t="s">
        <v>246</v>
      </c>
      <c r="I48" s="92" t="s">
        <v>243</v>
      </c>
      <c r="J48" s="96" t="s">
        <v>242</v>
      </c>
      <c r="K48" s="84">
        <v>50000</v>
      </c>
      <c r="L48" s="116" t="s">
        <v>42</v>
      </c>
      <c r="M48" s="19">
        <f>K48*0.95</f>
        <v>47500</v>
      </c>
      <c r="N48" s="27" t="s">
        <v>42</v>
      </c>
    </row>
    <row r="49" spans="2:14" s="5" customFormat="1" ht="23.25" customHeight="1">
      <c r="B49" s="186" t="s">
        <v>176</v>
      </c>
      <c r="C49" s="85"/>
      <c r="D49" s="170"/>
      <c r="E49" s="62"/>
      <c r="F49" s="62"/>
      <c r="G49" s="62"/>
      <c r="H49" s="62"/>
      <c r="I49" s="62"/>
      <c r="J49" s="62"/>
      <c r="K49" s="154">
        <f>SUM(K50:K55)</f>
        <v>7060000</v>
      </c>
      <c r="L49" s="10" t="s">
        <v>42</v>
      </c>
      <c r="M49" s="154">
        <f>SUM(M50:M55)</f>
        <v>7060000</v>
      </c>
      <c r="N49" s="18" t="s">
        <v>42</v>
      </c>
    </row>
    <row r="50" spans="2:14" s="5" customFormat="1" ht="43.5" customHeight="1">
      <c r="B50" s="141" t="s">
        <v>104</v>
      </c>
      <c r="C50" s="235" t="s">
        <v>18</v>
      </c>
      <c r="D50" s="236"/>
      <c r="E50" s="94" t="s">
        <v>215</v>
      </c>
      <c r="F50" s="92" t="s">
        <v>175</v>
      </c>
      <c r="G50" s="101"/>
      <c r="H50" s="92" t="s">
        <v>247</v>
      </c>
      <c r="I50" s="95" t="s">
        <v>245</v>
      </c>
      <c r="J50" s="96" t="s">
        <v>242</v>
      </c>
      <c r="K50" s="28">
        <v>500000</v>
      </c>
      <c r="L50" s="116" t="s">
        <v>42</v>
      </c>
      <c r="M50" s="117">
        <f aca="true" t="shared" si="0" ref="M50:M55">K50</f>
        <v>500000</v>
      </c>
      <c r="N50" s="27" t="s">
        <v>42</v>
      </c>
    </row>
    <row r="51" spans="2:14" s="5" customFormat="1" ht="43.5" customHeight="1">
      <c r="B51" s="61" t="s">
        <v>16</v>
      </c>
      <c r="C51" s="233" t="s">
        <v>17</v>
      </c>
      <c r="D51" s="234"/>
      <c r="E51" s="94" t="s">
        <v>19</v>
      </c>
      <c r="F51" s="92" t="s">
        <v>175</v>
      </c>
      <c r="G51" s="95"/>
      <c r="H51" s="95" t="s">
        <v>20</v>
      </c>
      <c r="I51" s="95" t="s">
        <v>297</v>
      </c>
      <c r="J51" s="96" t="s">
        <v>242</v>
      </c>
      <c r="K51" s="30">
        <v>700000</v>
      </c>
      <c r="L51" s="114" t="s">
        <v>42</v>
      </c>
      <c r="M51" s="117">
        <f t="shared" si="0"/>
        <v>700000</v>
      </c>
      <c r="N51" s="31" t="s">
        <v>42</v>
      </c>
    </row>
    <row r="52" spans="2:14" s="5" customFormat="1" ht="43.5" customHeight="1">
      <c r="B52" s="61" t="s">
        <v>8</v>
      </c>
      <c r="C52" s="233" t="s">
        <v>203</v>
      </c>
      <c r="D52" s="234"/>
      <c r="E52" s="94" t="s">
        <v>204</v>
      </c>
      <c r="F52" s="92" t="s">
        <v>175</v>
      </c>
      <c r="G52" s="95"/>
      <c r="H52" s="95" t="s">
        <v>150</v>
      </c>
      <c r="I52" s="95" t="s">
        <v>151</v>
      </c>
      <c r="J52" s="96" t="s">
        <v>242</v>
      </c>
      <c r="K52" s="30">
        <v>960000</v>
      </c>
      <c r="L52" s="114" t="s">
        <v>42</v>
      </c>
      <c r="M52" s="117">
        <f t="shared" si="0"/>
        <v>960000</v>
      </c>
      <c r="N52" s="31" t="s">
        <v>42</v>
      </c>
    </row>
    <row r="53" spans="2:14" s="5" customFormat="1" ht="43.5" customHeight="1">
      <c r="B53" s="61" t="s">
        <v>283</v>
      </c>
      <c r="C53" s="233" t="s">
        <v>24</v>
      </c>
      <c r="D53" s="234"/>
      <c r="E53" s="94" t="s">
        <v>22</v>
      </c>
      <c r="F53" s="92" t="s">
        <v>175</v>
      </c>
      <c r="G53" s="95"/>
      <c r="H53" s="95" t="s">
        <v>21</v>
      </c>
      <c r="I53" s="95" t="s">
        <v>23</v>
      </c>
      <c r="J53" s="96" t="s">
        <v>242</v>
      </c>
      <c r="K53" s="30">
        <v>900000</v>
      </c>
      <c r="L53" s="114" t="s">
        <v>42</v>
      </c>
      <c r="M53" s="117">
        <f t="shared" si="0"/>
        <v>900000</v>
      </c>
      <c r="N53" s="31" t="s">
        <v>42</v>
      </c>
    </row>
    <row r="54" spans="2:14" s="5" customFormat="1" ht="43.5" customHeight="1">
      <c r="B54" s="61" t="s">
        <v>10</v>
      </c>
      <c r="C54" s="233" t="s">
        <v>280</v>
      </c>
      <c r="D54" s="234"/>
      <c r="E54" s="94" t="s">
        <v>299</v>
      </c>
      <c r="F54" s="92" t="s">
        <v>175</v>
      </c>
      <c r="G54" s="95"/>
      <c r="H54" s="95" t="s">
        <v>173</v>
      </c>
      <c r="I54" s="95" t="s">
        <v>185</v>
      </c>
      <c r="J54" s="96" t="s">
        <v>242</v>
      </c>
      <c r="K54" s="30">
        <v>0</v>
      </c>
      <c r="L54" s="114" t="s">
        <v>42</v>
      </c>
      <c r="M54" s="117">
        <f>K54</f>
        <v>0</v>
      </c>
      <c r="N54" s="31" t="s">
        <v>42</v>
      </c>
    </row>
    <row r="55" spans="2:14" s="5" customFormat="1" ht="38.25" customHeight="1">
      <c r="B55" s="61" t="s">
        <v>291</v>
      </c>
      <c r="C55" s="233" t="s">
        <v>279</v>
      </c>
      <c r="D55" s="234"/>
      <c r="E55" s="94" t="s">
        <v>298</v>
      </c>
      <c r="F55" s="95" t="s">
        <v>175</v>
      </c>
      <c r="G55" s="95"/>
      <c r="H55" s="95" t="s">
        <v>281</v>
      </c>
      <c r="I55" s="95" t="s">
        <v>282</v>
      </c>
      <c r="J55" s="96" t="s">
        <v>242</v>
      </c>
      <c r="K55" s="30">
        <v>4000000</v>
      </c>
      <c r="L55" s="114" t="s">
        <v>42</v>
      </c>
      <c r="M55" s="182">
        <f t="shared" si="0"/>
        <v>4000000</v>
      </c>
      <c r="N55" s="31" t="s">
        <v>42</v>
      </c>
    </row>
    <row r="56" spans="2:14" s="5" customFormat="1" ht="24" customHeight="1">
      <c r="B56" s="186" t="s">
        <v>177</v>
      </c>
      <c r="C56" s="85"/>
      <c r="D56" s="170"/>
      <c r="E56" s="62"/>
      <c r="F56" s="62"/>
      <c r="G56" s="62"/>
      <c r="H56" s="62"/>
      <c r="I56" s="62"/>
      <c r="J56" s="62"/>
      <c r="K56" s="155">
        <f>SUM(K57:K58)</f>
        <v>1000000</v>
      </c>
      <c r="L56" s="10" t="s">
        <v>42</v>
      </c>
      <c r="M56" s="155">
        <f>SUM(M57:M58)</f>
        <v>950000</v>
      </c>
      <c r="N56" s="18" t="s">
        <v>42</v>
      </c>
    </row>
    <row r="57" spans="2:14" s="5" customFormat="1" ht="44.25" customHeight="1">
      <c r="B57" s="61" t="s">
        <v>15</v>
      </c>
      <c r="C57" s="233" t="s">
        <v>149</v>
      </c>
      <c r="D57" s="234"/>
      <c r="E57" s="94" t="s">
        <v>84</v>
      </c>
      <c r="F57" s="92" t="s">
        <v>175</v>
      </c>
      <c r="G57" s="95"/>
      <c r="H57" s="95" t="s">
        <v>152</v>
      </c>
      <c r="I57" s="95" t="s">
        <v>130</v>
      </c>
      <c r="J57" s="96" t="s">
        <v>244</v>
      </c>
      <c r="K57" s="30">
        <v>1000000</v>
      </c>
      <c r="L57" s="114" t="s">
        <v>42</v>
      </c>
      <c r="M57" s="117">
        <f>K57*0.95</f>
        <v>950000</v>
      </c>
      <c r="N57" s="31" t="s">
        <v>42</v>
      </c>
    </row>
    <row r="58" spans="2:14" s="5" customFormat="1" ht="21.75" customHeight="1">
      <c r="B58" s="32"/>
      <c r="C58" s="21"/>
      <c r="D58" s="163"/>
      <c r="E58" s="33"/>
      <c r="F58" s="33"/>
      <c r="G58" s="33"/>
      <c r="H58" s="33"/>
      <c r="I58" s="33"/>
      <c r="J58" s="33"/>
      <c r="K58" s="34"/>
      <c r="L58" s="35"/>
      <c r="M58" s="20"/>
      <c r="N58" s="35"/>
    </row>
    <row r="59" spans="2:14" s="15" customFormat="1" ht="35.25" customHeight="1">
      <c r="B59" s="198" t="s">
        <v>116</v>
      </c>
      <c r="C59" s="199"/>
      <c r="D59" s="199"/>
      <c r="E59" s="199"/>
      <c r="F59" s="200"/>
      <c r="G59" s="200"/>
      <c r="H59" s="200"/>
      <c r="I59" s="201"/>
      <c r="J59" s="36"/>
      <c r="K59" s="37">
        <f>K61+K65+K68+K72</f>
        <v>24300000</v>
      </c>
      <c r="L59" s="37" t="s">
        <v>44</v>
      </c>
      <c r="M59" s="37">
        <f>M61+M65+M68+M72</f>
        <v>24410000</v>
      </c>
      <c r="N59" s="86" t="s">
        <v>44</v>
      </c>
    </row>
    <row r="60" spans="2:14" s="16" customFormat="1" ht="29.25" customHeight="1">
      <c r="B60" s="214" t="s">
        <v>37</v>
      </c>
      <c r="C60" s="215"/>
      <c r="D60" s="216"/>
      <c r="E60" s="89" t="s">
        <v>38</v>
      </c>
      <c r="F60" s="189" t="s">
        <v>39</v>
      </c>
      <c r="G60" s="90"/>
      <c r="H60" s="90" t="s">
        <v>147</v>
      </c>
      <c r="I60" s="90" t="s">
        <v>41</v>
      </c>
      <c r="J60" s="139" t="s">
        <v>40</v>
      </c>
      <c r="K60" s="217" t="s">
        <v>49</v>
      </c>
      <c r="L60" s="218"/>
      <c r="M60" s="219" t="s">
        <v>52</v>
      </c>
      <c r="N60" s="220"/>
    </row>
    <row r="61" spans="2:14" s="5" customFormat="1" ht="24" customHeight="1">
      <c r="B61" s="241" t="s">
        <v>263</v>
      </c>
      <c r="C61" s="196"/>
      <c r="D61" s="196"/>
      <c r="E61" s="196"/>
      <c r="F61" s="196"/>
      <c r="G61" s="196"/>
      <c r="H61" s="196"/>
      <c r="I61" s="196"/>
      <c r="J61" s="151"/>
      <c r="K61" s="37">
        <f>SUM(K62:K64)</f>
        <v>0</v>
      </c>
      <c r="L61" s="10" t="s">
        <v>42</v>
      </c>
      <c r="M61" s="37">
        <f>SUM(M62:M64)</f>
        <v>150000</v>
      </c>
      <c r="N61" s="18" t="s">
        <v>42</v>
      </c>
    </row>
    <row r="62" spans="2:14" s="5" customFormat="1" ht="45" customHeight="1">
      <c r="B62" s="40" t="s">
        <v>104</v>
      </c>
      <c r="C62" s="242" t="s">
        <v>107</v>
      </c>
      <c r="D62" s="239"/>
      <c r="E62" s="91" t="s">
        <v>132</v>
      </c>
      <c r="F62" s="92" t="s">
        <v>43</v>
      </c>
      <c r="G62" s="92"/>
      <c r="H62" s="92" t="s">
        <v>55</v>
      </c>
      <c r="I62" s="92" t="s">
        <v>248</v>
      </c>
      <c r="J62" s="93" t="s">
        <v>249</v>
      </c>
      <c r="K62" s="42">
        <v>0</v>
      </c>
      <c r="L62" s="118" t="s">
        <v>44</v>
      </c>
      <c r="M62" s="41">
        <v>50000</v>
      </c>
      <c r="N62" s="43" t="s">
        <v>44</v>
      </c>
    </row>
    <row r="63" spans="2:14" s="5" customFormat="1" ht="45" customHeight="1">
      <c r="B63" s="44" t="s">
        <v>53</v>
      </c>
      <c r="C63" s="243" t="s">
        <v>108</v>
      </c>
      <c r="D63" s="244"/>
      <c r="E63" s="91" t="s">
        <v>133</v>
      </c>
      <c r="F63" s="92" t="s">
        <v>43</v>
      </c>
      <c r="G63" s="92"/>
      <c r="H63" s="92" t="s">
        <v>55</v>
      </c>
      <c r="I63" s="92" t="s">
        <v>248</v>
      </c>
      <c r="J63" s="93" t="s">
        <v>249</v>
      </c>
      <c r="K63" s="29">
        <v>0</v>
      </c>
      <c r="L63" s="119" t="s">
        <v>42</v>
      </c>
      <c r="M63" s="117">
        <v>50000</v>
      </c>
      <c r="N63" s="45" t="s">
        <v>42</v>
      </c>
    </row>
    <row r="64" spans="2:14" s="5" customFormat="1" ht="45" customHeight="1">
      <c r="B64" s="40" t="s">
        <v>105</v>
      </c>
      <c r="C64" s="238" t="s">
        <v>54</v>
      </c>
      <c r="D64" s="239"/>
      <c r="E64" s="104" t="s">
        <v>134</v>
      </c>
      <c r="F64" s="92" t="s">
        <v>43</v>
      </c>
      <c r="G64" s="92"/>
      <c r="H64" s="92" t="s">
        <v>55</v>
      </c>
      <c r="I64" s="92" t="s">
        <v>248</v>
      </c>
      <c r="J64" s="93" t="s">
        <v>249</v>
      </c>
      <c r="K64" s="29">
        <v>0</v>
      </c>
      <c r="L64" s="119" t="s">
        <v>42</v>
      </c>
      <c r="M64" s="117">
        <v>50000</v>
      </c>
      <c r="N64" s="45" t="s">
        <v>42</v>
      </c>
    </row>
    <row r="65" spans="2:14" s="5" customFormat="1" ht="23.25" customHeight="1">
      <c r="B65" s="187" t="s">
        <v>264</v>
      </c>
      <c r="C65" s="152"/>
      <c r="D65" s="169"/>
      <c r="E65" s="152"/>
      <c r="F65" s="152"/>
      <c r="G65" s="152"/>
      <c r="H65" s="152"/>
      <c r="I65" s="152"/>
      <c r="J65" s="152"/>
      <c r="K65" s="164">
        <f>SUM(K66:K67)</f>
        <v>200000</v>
      </c>
      <c r="L65" s="119" t="s">
        <v>42</v>
      </c>
      <c r="M65" s="164">
        <f>SUM(M66:M67)</f>
        <v>160000</v>
      </c>
      <c r="N65" s="45" t="s">
        <v>42</v>
      </c>
    </row>
    <row r="66" spans="2:14" s="5" customFormat="1" ht="50.25" customHeight="1">
      <c r="B66" s="57" t="s">
        <v>104</v>
      </c>
      <c r="C66" s="238" t="s">
        <v>2</v>
      </c>
      <c r="D66" s="239"/>
      <c r="E66" s="103" t="s">
        <v>300</v>
      </c>
      <c r="F66" s="95" t="s">
        <v>43</v>
      </c>
      <c r="G66" s="95"/>
      <c r="H66" s="95" t="s">
        <v>92</v>
      </c>
      <c r="I66" s="95" t="s">
        <v>250</v>
      </c>
      <c r="J66" s="93" t="s">
        <v>244</v>
      </c>
      <c r="K66" s="46">
        <v>100000</v>
      </c>
      <c r="L66" s="120" t="s">
        <v>42</v>
      </c>
      <c r="M66" s="117">
        <f>K66*0.8</f>
        <v>80000</v>
      </c>
      <c r="N66" s="27" t="s">
        <v>42</v>
      </c>
    </row>
    <row r="67" spans="2:14" s="5" customFormat="1" ht="56.25" customHeight="1">
      <c r="B67" s="23" t="s">
        <v>53</v>
      </c>
      <c r="C67" s="228" t="s">
        <v>3</v>
      </c>
      <c r="D67" s="240"/>
      <c r="E67" s="91" t="s">
        <v>301</v>
      </c>
      <c r="F67" s="92" t="s">
        <v>43</v>
      </c>
      <c r="G67" s="92"/>
      <c r="H67" s="92" t="s">
        <v>55</v>
      </c>
      <c r="I67" s="102" t="s">
        <v>302</v>
      </c>
      <c r="J67" s="93" t="s">
        <v>251</v>
      </c>
      <c r="K67" s="117">
        <v>100000</v>
      </c>
      <c r="L67" s="119" t="s">
        <v>44</v>
      </c>
      <c r="M67" s="117">
        <f>K67*0.8</f>
        <v>80000</v>
      </c>
      <c r="N67" s="45" t="s">
        <v>44</v>
      </c>
    </row>
    <row r="68" spans="2:14" s="5" customFormat="1" ht="24" customHeight="1">
      <c r="B68" s="188" t="s">
        <v>178</v>
      </c>
      <c r="C68" s="66"/>
      <c r="D68" s="171"/>
      <c r="E68" s="38"/>
      <c r="F68" s="38"/>
      <c r="G68" s="38"/>
      <c r="H68" s="38"/>
      <c r="I68" s="38"/>
      <c r="J68" s="38"/>
      <c r="K68" s="53">
        <f>SUM(K69:K71)</f>
        <v>24100000</v>
      </c>
      <c r="L68" s="10" t="s">
        <v>42</v>
      </c>
      <c r="M68" s="53">
        <f>SUM(M69:M71)</f>
        <v>24100000</v>
      </c>
      <c r="N68" s="18" t="s">
        <v>42</v>
      </c>
    </row>
    <row r="69" spans="2:14" s="50" customFormat="1" ht="44.25" customHeight="1">
      <c r="B69" s="64" t="s">
        <v>104</v>
      </c>
      <c r="C69" s="228" t="s">
        <v>258</v>
      </c>
      <c r="D69" s="237"/>
      <c r="E69" s="91" t="s">
        <v>257</v>
      </c>
      <c r="F69" s="92" t="s">
        <v>175</v>
      </c>
      <c r="G69" s="92"/>
      <c r="H69" s="92" t="s">
        <v>83</v>
      </c>
      <c r="I69" s="92" t="s">
        <v>137</v>
      </c>
      <c r="J69" s="93" t="s">
        <v>251</v>
      </c>
      <c r="K69" s="29">
        <v>13600000</v>
      </c>
      <c r="L69" s="119" t="s">
        <v>42</v>
      </c>
      <c r="M69" s="117">
        <f>K69</f>
        <v>13600000</v>
      </c>
      <c r="N69" s="45" t="s">
        <v>42</v>
      </c>
    </row>
    <row r="70" spans="2:14" s="5" customFormat="1" ht="44.25" customHeight="1">
      <c r="B70" s="64" t="s">
        <v>53</v>
      </c>
      <c r="C70" s="235" t="s">
        <v>303</v>
      </c>
      <c r="D70" s="236"/>
      <c r="E70" s="97" t="s">
        <v>305</v>
      </c>
      <c r="F70" s="92" t="s">
        <v>175</v>
      </c>
      <c r="G70" s="95"/>
      <c r="H70" s="95" t="s">
        <v>92</v>
      </c>
      <c r="I70" s="95" t="s">
        <v>174</v>
      </c>
      <c r="J70" s="93" t="s">
        <v>244</v>
      </c>
      <c r="K70" s="48">
        <v>500000</v>
      </c>
      <c r="L70" s="121" t="s">
        <v>42</v>
      </c>
      <c r="M70" s="117">
        <f>K70</f>
        <v>500000</v>
      </c>
      <c r="N70" s="49" t="s">
        <v>42</v>
      </c>
    </row>
    <row r="71" spans="2:14" s="5" customFormat="1" ht="44.25" customHeight="1">
      <c r="B71" s="64" t="s">
        <v>289</v>
      </c>
      <c r="C71" s="228" t="s">
        <v>28</v>
      </c>
      <c r="D71" s="240"/>
      <c r="E71" s="97" t="s">
        <v>304</v>
      </c>
      <c r="F71" s="95" t="s">
        <v>175</v>
      </c>
      <c r="G71" s="95"/>
      <c r="H71" s="95" t="s">
        <v>92</v>
      </c>
      <c r="I71" s="95" t="s">
        <v>259</v>
      </c>
      <c r="J71" s="96" t="s">
        <v>251</v>
      </c>
      <c r="K71" s="84">
        <v>10000000</v>
      </c>
      <c r="L71" s="116" t="s">
        <v>42</v>
      </c>
      <c r="M71" s="182">
        <f>K71</f>
        <v>10000000</v>
      </c>
      <c r="N71" s="27" t="s">
        <v>42</v>
      </c>
    </row>
    <row r="72" spans="2:14" s="5" customFormat="1" ht="24" customHeight="1">
      <c r="B72" s="188" t="s">
        <v>189</v>
      </c>
      <c r="C72" s="66"/>
      <c r="D72" s="171"/>
      <c r="E72" s="38"/>
      <c r="F72" s="38"/>
      <c r="G72" s="38"/>
      <c r="H72" s="38"/>
      <c r="I72" s="38"/>
      <c r="J72" s="38"/>
      <c r="K72" s="53">
        <f>SUM(K73:K73)</f>
        <v>0</v>
      </c>
      <c r="L72" s="10" t="s">
        <v>42</v>
      </c>
      <c r="M72" s="53">
        <f>SUM(M73:M73)</f>
        <v>0</v>
      </c>
      <c r="N72" s="18" t="s">
        <v>42</v>
      </c>
    </row>
    <row r="73" spans="2:14" s="5" customFormat="1" ht="50.25" customHeight="1">
      <c r="B73" s="57" t="s">
        <v>15</v>
      </c>
      <c r="C73" s="238" t="s">
        <v>25</v>
      </c>
      <c r="D73" s="245"/>
      <c r="E73" s="97" t="s">
        <v>26</v>
      </c>
      <c r="F73" s="95" t="s">
        <v>65</v>
      </c>
      <c r="G73" s="95"/>
      <c r="H73" s="95" t="s">
        <v>27</v>
      </c>
      <c r="I73" s="95" t="s">
        <v>136</v>
      </c>
      <c r="J73" s="93" t="s">
        <v>251</v>
      </c>
      <c r="K73" s="48"/>
      <c r="L73" s="121" t="s">
        <v>42</v>
      </c>
      <c r="M73" s="117">
        <f>K73*0.8</f>
        <v>0</v>
      </c>
      <c r="N73" s="49" t="s">
        <v>42</v>
      </c>
    </row>
    <row r="74" spans="2:14" s="5" customFormat="1" ht="25.5" customHeight="1">
      <c r="B74" s="51"/>
      <c r="C74" s="22"/>
      <c r="D74" s="163"/>
      <c r="E74" s="33"/>
      <c r="F74" s="33"/>
      <c r="G74" s="33"/>
      <c r="H74" s="33"/>
      <c r="I74" s="33"/>
      <c r="J74" s="33"/>
      <c r="K74" s="34"/>
      <c r="L74" s="35"/>
      <c r="M74" s="11"/>
      <c r="N74" s="35"/>
    </row>
    <row r="75" spans="2:14" s="5" customFormat="1" ht="33" customHeight="1">
      <c r="B75" s="198" t="s">
        <v>265</v>
      </c>
      <c r="C75" s="199"/>
      <c r="D75" s="199"/>
      <c r="E75" s="199"/>
      <c r="F75" s="200"/>
      <c r="G75" s="200"/>
      <c r="H75" s="200"/>
      <c r="I75" s="201"/>
      <c r="J75" s="52"/>
      <c r="K75" s="53">
        <f>K77+K90+K94+K97</f>
        <v>10310000</v>
      </c>
      <c r="L75" s="10" t="s">
        <v>42</v>
      </c>
      <c r="M75" s="53">
        <f>M77+M90+M94+M97</f>
        <v>10400000</v>
      </c>
      <c r="N75" s="18" t="s">
        <v>42</v>
      </c>
    </row>
    <row r="76" spans="2:14" s="54" customFormat="1" ht="27" customHeight="1">
      <c r="B76" s="214" t="s">
        <v>37</v>
      </c>
      <c r="C76" s="215"/>
      <c r="D76" s="216"/>
      <c r="E76" s="89" t="s">
        <v>38</v>
      </c>
      <c r="F76" s="189" t="s">
        <v>39</v>
      </c>
      <c r="G76" s="90"/>
      <c r="H76" s="90" t="s">
        <v>147</v>
      </c>
      <c r="I76" s="90" t="s">
        <v>41</v>
      </c>
      <c r="J76" s="139" t="s">
        <v>40</v>
      </c>
      <c r="K76" s="217" t="s">
        <v>49</v>
      </c>
      <c r="L76" s="218"/>
      <c r="M76" s="219" t="s">
        <v>52</v>
      </c>
      <c r="N76" s="220"/>
    </row>
    <row r="77" spans="2:14" s="5" customFormat="1" ht="24" customHeight="1">
      <c r="B77" s="246" t="s">
        <v>157</v>
      </c>
      <c r="C77" s="196"/>
      <c r="D77" s="196"/>
      <c r="E77" s="196"/>
      <c r="F77" s="196"/>
      <c r="G77" s="196"/>
      <c r="H77" s="196"/>
      <c r="I77" s="196"/>
      <c r="J77" s="151"/>
      <c r="K77" s="53">
        <f>SUM(K78:K89)</f>
        <v>0</v>
      </c>
      <c r="L77" s="10" t="s">
        <v>42</v>
      </c>
      <c r="M77" s="53">
        <f>SUM(M78:M89)</f>
        <v>0</v>
      </c>
      <c r="N77" s="18" t="s">
        <v>42</v>
      </c>
    </row>
    <row r="78" spans="2:14" s="5" customFormat="1" ht="30" customHeight="1">
      <c r="B78" s="57" t="s">
        <v>104</v>
      </c>
      <c r="C78" s="238" t="s">
        <v>230</v>
      </c>
      <c r="D78" s="239"/>
      <c r="E78" s="91" t="s">
        <v>154</v>
      </c>
      <c r="F78" s="92" t="s">
        <v>45</v>
      </c>
      <c r="G78" s="92" t="s">
        <v>50</v>
      </c>
      <c r="H78" s="92" t="s">
        <v>51</v>
      </c>
      <c r="I78" s="92" t="s">
        <v>140</v>
      </c>
      <c r="J78" s="93" t="s">
        <v>224</v>
      </c>
      <c r="K78" s="123">
        <v>0</v>
      </c>
      <c r="L78" s="124" t="s">
        <v>44</v>
      </c>
      <c r="M78" s="53">
        <f>K78*0.2</f>
        <v>0</v>
      </c>
      <c r="N78" s="26" t="s">
        <v>44</v>
      </c>
    </row>
    <row r="79" spans="2:14" s="5" customFormat="1" ht="30" customHeight="1">
      <c r="B79" s="55" t="s">
        <v>53</v>
      </c>
      <c r="C79" s="238" t="s">
        <v>206</v>
      </c>
      <c r="D79" s="239"/>
      <c r="E79" s="91" t="s">
        <v>312</v>
      </c>
      <c r="F79" s="92" t="s">
        <v>45</v>
      </c>
      <c r="G79" s="92"/>
      <c r="H79" s="92" t="s">
        <v>51</v>
      </c>
      <c r="I79" s="92" t="s">
        <v>140</v>
      </c>
      <c r="J79" s="93" t="s">
        <v>224</v>
      </c>
      <c r="K79" s="56">
        <v>0</v>
      </c>
      <c r="L79" s="125" t="s">
        <v>44</v>
      </c>
      <c r="M79" s="53">
        <f>K79*0.2</f>
        <v>0</v>
      </c>
      <c r="N79" s="39" t="s">
        <v>44</v>
      </c>
    </row>
    <row r="80" spans="2:14" s="5" customFormat="1" ht="35.25" customHeight="1">
      <c r="B80" s="57" t="s">
        <v>35</v>
      </c>
      <c r="C80" s="238" t="s">
        <v>60</v>
      </c>
      <c r="D80" s="239"/>
      <c r="E80" s="91" t="s">
        <v>306</v>
      </c>
      <c r="F80" s="92" t="s">
        <v>45</v>
      </c>
      <c r="G80" s="92"/>
      <c r="H80" s="92" t="s">
        <v>51</v>
      </c>
      <c r="I80" s="92" t="s">
        <v>141</v>
      </c>
      <c r="J80" s="93" t="s">
        <v>224</v>
      </c>
      <c r="K80" s="56">
        <v>0</v>
      </c>
      <c r="L80" s="125" t="s">
        <v>44</v>
      </c>
      <c r="M80" s="53">
        <f aca="true" t="shared" si="1" ref="M80:M89">K80*0.2</f>
        <v>0</v>
      </c>
      <c r="N80" s="39" t="s">
        <v>44</v>
      </c>
    </row>
    <row r="81" spans="2:14" s="5" customFormat="1" ht="30" customHeight="1">
      <c r="B81" s="57" t="s">
        <v>36</v>
      </c>
      <c r="C81" s="247" t="s">
        <v>223</v>
      </c>
      <c r="D81" s="248"/>
      <c r="E81" s="91" t="s">
        <v>307</v>
      </c>
      <c r="F81" s="92" t="s">
        <v>45</v>
      </c>
      <c r="G81" s="92"/>
      <c r="H81" s="92" t="s">
        <v>51</v>
      </c>
      <c r="I81" s="92" t="s">
        <v>141</v>
      </c>
      <c r="J81" s="93" t="s">
        <v>224</v>
      </c>
      <c r="K81" s="56">
        <v>0</v>
      </c>
      <c r="L81" s="125" t="s">
        <v>44</v>
      </c>
      <c r="M81" s="53">
        <f t="shared" si="1"/>
        <v>0</v>
      </c>
      <c r="N81" s="39" t="s">
        <v>44</v>
      </c>
    </row>
    <row r="82" spans="2:14" s="5" customFormat="1" ht="30" customHeight="1">
      <c r="B82" s="57" t="s">
        <v>109</v>
      </c>
      <c r="C82" s="238" t="s">
        <v>103</v>
      </c>
      <c r="D82" s="239"/>
      <c r="E82" s="91" t="s">
        <v>139</v>
      </c>
      <c r="F82" s="92" t="s">
        <v>45</v>
      </c>
      <c r="G82" s="92"/>
      <c r="H82" s="92" t="s">
        <v>59</v>
      </c>
      <c r="I82" s="92" t="s">
        <v>142</v>
      </c>
      <c r="J82" s="93" t="s">
        <v>224</v>
      </c>
      <c r="K82" s="56">
        <v>0</v>
      </c>
      <c r="L82" s="125" t="s">
        <v>44</v>
      </c>
      <c r="M82" s="53">
        <f t="shared" si="1"/>
        <v>0</v>
      </c>
      <c r="N82" s="39" t="s">
        <v>44</v>
      </c>
    </row>
    <row r="83" spans="2:14" s="5" customFormat="1" ht="30" customHeight="1">
      <c r="B83" s="55" t="s">
        <v>110</v>
      </c>
      <c r="C83" s="238" t="s">
        <v>225</v>
      </c>
      <c r="D83" s="249"/>
      <c r="E83" s="91" t="s">
        <v>311</v>
      </c>
      <c r="F83" s="92" t="s">
        <v>45</v>
      </c>
      <c r="G83" s="92"/>
      <c r="H83" s="92" t="s">
        <v>59</v>
      </c>
      <c r="I83" s="92" t="s">
        <v>142</v>
      </c>
      <c r="J83" s="93" t="s">
        <v>224</v>
      </c>
      <c r="K83" s="56">
        <v>0</v>
      </c>
      <c r="L83" s="125" t="s">
        <v>44</v>
      </c>
      <c r="M83" s="53">
        <f t="shared" si="1"/>
        <v>0</v>
      </c>
      <c r="N83" s="39" t="s">
        <v>44</v>
      </c>
    </row>
    <row r="84" spans="2:14" s="5" customFormat="1" ht="30" customHeight="1">
      <c r="B84" s="57" t="s">
        <v>111</v>
      </c>
      <c r="C84" s="238" t="s">
        <v>66</v>
      </c>
      <c r="D84" s="239"/>
      <c r="E84" s="91" t="s">
        <v>138</v>
      </c>
      <c r="F84" s="92" t="s">
        <v>45</v>
      </c>
      <c r="G84" s="92"/>
      <c r="H84" s="92" t="s">
        <v>59</v>
      </c>
      <c r="I84" s="92" t="s">
        <v>142</v>
      </c>
      <c r="J84" s="93" t="s">
        <v>224</v>
      </c>
      <c r="K84" s="56">
        <v>0</v>
      </c>
      <c r="L84" s="126" t="s">
        <v>44</v>
      </c>
      <c r="M84" s="53">
        <f t="shared" si="1"/>
        <v>0</v>
      </c>
      <c r="N84" s="26" t="s">
        <v>44</v>
      </c>
    </row>
    <row r="85" spans="2:14" s="5" customFormat="1" ht="33.75" customHeight="1">
      <c r="B85" s="57" t="s">
        <v>112</v>
      </c>
      <c r="C85" s="238" t="s">
        <v>153</v>
      </c>
      <c r="D85" s="239"/>
      <c r="E85" s="91" t="s">
        <v>155</v>
      </c>
      <c r="F85" s="92" t="s">
        <v>45</v>
      </c>
      <c r="G85" s="92"/>
      <c r="H85" s="92" t="s">
        <v>59</v>
      </c>
      <c r="I85" s="92" t="s">
        <v>142</v>
      </c>
      <c r="J85" s="93" t="s">
        <v>224</v>
      </c>
      <c r="K85" s="56">
        <v>0</v>
      </c>
      <c r="L85" s="125" t="s">
        <v>44</v>
      </c>
      <c r="M85" s="53">
        <f>K85*0.2</f>
        <v>0</v>
      </c>
      <c r="N85" s="39" t="s">
        <v>44</v>
      </c>
    </row>
    <row r="86" spans="2:14" s="5" customFormat="1" ht="30" customHeight="1">
      <c r="B86" s="160" t="s">
        <v>156</v>
      </c>
      <c r="C86" s="243" t="s">
        <v>62</v>
      </c>
      <c r="D86" s="244"/>
      <c r="E86" s="91" t="s">
        <v>95</v>
      </c>
      <c r="F86" s="92" t="s">
        <v>45</v>
      </c>
      <c r="G86" s="92"/>
      <c r="H86" s="92" t="s">
        <v>59</v>
      </c>
      <c r="I86" s="92" t="s">
        <v>262</v>
      </c>
      <c r="J86" s="93" t="s">
        <v>224</v>
      </c>
      <c r="K86" s="56">
        <v>0</v>
      </c>
      <c r="L86" s="125" t="s">
        <v>44</v>
      </c>
      <c r="M86" s="53">
        <f t="shared" si="1"/>
        <v>0</v>
      </c>
      <c r="N86" s="39" t="s">
        <v>44</v>
      </c>
    </row>
    <row r="87" spans="2:14" s="5" customFormat="1" ht="30" customHeight="1">
      <c r="B87" s="160" t="s">
        <v>227</v>
      </c>
      <c r="C87" s="238" t="s">
        <v>231</v>
      </c>
      <c r="D87" s="245"/>
      <c r="E87" s="91" t="s">
        <v>308</v>
      </c>
      <c r="F87" s="92" t="s">
        <v>45</v>
      </c>
      <c r="G87" s="92"/>
      <c r="H87" s="92" t="s">
        <v>221</v>
      </c>
      <c r="I87" s="92" t="s">
        <v>222</v>
      </c>
      <c r="J87" s="93" t="s">
        <v>224</v>
      </c>
      <c r="K87" s="56">
        <v>0</v>
      </c>
      <c r="L87" s="126" t="s">
        <v>44</v>
      </c>
      <c r="M87" s="53">
        <f t="shared" si="1"/>
        <v>0</v>
      </c>
      <c r="N87" s="26" t="s">
        <v>44</v>
      </c>
    </row>
    <row r="88" spans="2:14" s="5" customFormat="1" ht="30" customHeight="1">
      <c r="B88" s="160" t="s">
        <v>228</v>
      </c>
      <c r="C88" s="243" t="s">
        <v>79</v>
      </c>
      <c r="D88" s="244"/>
      <c r="E88" s="91" t="s">
        <v>309</v>
      </c>
      <c r="F88" s="92" t="s">
        <v>45</v>
      </c>
      <c r="G88" s="92"/>
      <c r="H88" s="92" t="s">
        <v>80</v>
      </c>
      <c r="I88" s="92" t="s">
        <v>143</v>
      </c>
      <c r="J88" s="93" t="s">
        <v>224</v>
      </c>
      <c r="K88" s="56">
        <v>0</v>
      </c>
      <c r="L88" s="125" t="s">
        <v>44</v>
      </c>
      <c r="M88" s="53">
        <f t="shared" si="1"/>
        <v>0</v>
      </c>
      <c r="N88" s="39" t="s">
        <v>44</v>
      </c>
    </row>
    <row r="89" spans="2:14" s="5" customFormat="1" ht="30" customHeight="1">
      <c r="B89" s="55" t="s">
        <v>229</v>
      </c>
      <c r="C89" s="238" t="s">
        <v>226</v>
      </c>
      <c r="D89" s="245"/>
      <c r="E89" s="91" t="s">
        <v>310</v>
      </c>
      <c r="F89" s="92" t="s">
        <v>45</v>
      </c>
      <c r="G89" s="92"/>
      <c r="H89" s="92" t="s">
        <v>233</v>
      </c>
      <c r="I89" s="92" t="s">
        <v>232</v>
      </c>
      <c r="J89" s="93" t="s">
        <v>224</v>
      </c>
      <c r="K89" s="56">
        <v>0</v>
      </c>
      <c r="L89" s="125" t="s">
        <v>44</v>
      </c>
      <c r="M89" s="53">
        <f t="shared" si="1"/>
        <v>0</v>
      </c>
      <c r="N89" s="39" t="s">
        <v>44</v>
      </c>
    </row>
    <row r="90" spans="2:14" s="5" customFormat="1" ht="24" customHeight="1">
      <c r="B90" s="188" t="s">
        <v>117</v>
      </c>
      <c r="C90" s="152"/>
      <c r="D90" s="169"/>
      <c r="E90" s="152"/>
      <c r="F90" s="152"/>
      <c r="G90" s="152"/>
      <c r="H90" s="152"/>
      <c r="I90" s="152"/>
      <c r="J90" s="152"/>
      <c r="K90" s="165">
        <f>SUM(K91:K93)</f>
        <v>110000</v>
      </c>
      <c r="L90" s="126" t="s">
        <v>44</v>
      </c>
      <c r="M90" s="165">
        <f>SUM(M91:M93)</f>
        <v>200000</v>
      </c>
      <c r="N90" s="26" t="s">
        <v>44</v>
      </c>
    </row>
    <row r="91" spans="2:14" s="5" customFormat="1" ht="39" customHeight="1">
      <c r="B91" s="57" t="s">
        <v>104</v>
      </c>
      <c r="C91" s="238" t="s">
        <v>315</v>
      </c>
      <c r="D91" s="239"/>
      <c r="E91" s="91" t="s">
        <v>314</v>
      </c>
      <c r="F91" s="92" t="s">
        <v>45</v>
      </c>
      <c r="G91" s="92"/>
      <c r="H91" s="92" t="s">
        <v>34</v>
      </c>
      <c r="I91" s="92" t="s">
        <v>261</v>
      </c>
      <c r="J91" s="93" t="s">
        <v>252</v>
      </c>
      <c r="K91" s="30">
        <v>0</v>
      </c>
      <c r="L91" s="114" t="s">
        <v>42</v>
      </c>
      <c r="M91" s="127">
        <v>20000</v>
      </c>
      <c r="N91" s="31" t="s">
        <v>42</v>
      </c>
    </row>
    <row r="92" spans="2:14" s="5" customFormat="1" ht="39" customHeight="1">
      <c r="B92" s="61" t="s">
        <v>53</v>
      </c>
      <c r="C92" s="233" t="s">
        <v>90</v>
      </c>
      <c r="D92" s="234"/>
      <c r="E92" s="91" t="s">
        <v>122</v>
      </c>
      <c r="F92" s="92" t="s">
        <v>46</v>
      </c>
      <c r="G92" s="92"/>
      <c r="H92" s="92" t="s">
        <v>56</v>
      </c>
      <c r="I92" s="92" t="s">
        <v>261</v>
      </c>
      <c r="J92" s="93" t="s">
        <v>252</v>
      </c>
      <c r="K92" s="47">
        <v>10000</v>
      </c>
      <c r="L92" s="128" t="s">
        <v>42</v>
      </c>
      <c r="M92" s="48">
        <v>80000</v>
      </c>
      <c r="N92" s="58" t="s">
        <v>42</v>
      </c>
    </row>
    <row r="93" spans="2:14" s="5" customFormat="1" ht="39" customHeight="1">
      <c r="B93" s="61" t="s">
        <v>105</v>
      </c>
      <c r="C93" s="233" t="s">
        <v>216</v>
      </c>
      <c r="D93" s="234"/>
      <c r="E93" s="91" t="s">
        <v>313</v>
      </c>
      <c r="F93" s="92" t="s">
        <v>217</v>
      </c>
      <c r="G93" s="92"/>
      <c r="H93" s="92" t="s">
        <v>51</v>
      </c>
      <c r="I93" s="92" t="s">
        <v>261</v>
      </c>
      <c r="J93" s="93" t="s">
        <v>252</v>
      </c>
      <c r="K93" s="47">
        <v>100000</v>
      </c>
      <c r="L93" s="128" t="s">
        <v>42</v>
      </c>
      <c r="M93" s="48">
        <f>K93</f>
        <v>100000</v>
      </c>
      <c r="N93" s="58" t="s">
        <v>42</v>
      </c>
    </row>
    <row r="94" spans="2:14" s="5" customFormat="1" ht="24" customHeight="1">
      <c r="B94" s="188" t="s">
        <v>179</v>
      </c>
      <c r="C94" s="172"/>
      <c r="D94" s="172"/>
      <c r="E94" s="87"/>
      <c r="F94" s="38"/>
      <c r="G94" s="38"/>
      <c r="H94" s="38"/>
      <c r="I94" s="38"/>
      <c r="J94" s="38"/>
      <c r="K94" s="53">
        <f>SUM(K95:K96)</f>
        <v>10200000</v>
      </c>
      <c r="L94" s="10" t="s">
        <v>42</v>
      </c>
      <c r="M94" s="53">
        <f>SUM(M95:M96)</f>
        <v>10200000</v>
      </c>
      <c r="N94" s="18" t="s">
        <v>42</v>
      </c>
    </row>
    <row r="95" spans="2:14" s="5" customFormat="1" ht="36.75" customHeight="1">
      <c r="B95" s="64" t="s">
        <v>104</v>
      </c>
      <c r="C95" s="228" t="s">
        <v>316</v>
      </c>
      <c r="D95" s="240"/>
      <c r="E95" s="91" t="s">
        <v>234</v>
      </c>
      <c r="F95" s="92" t="s">
        <v>175</v>
      </c>
      <c r="G95" s="92"/>
      <c r="H95" s="92" t="s">
        <v>81</v>
      </c>
      <c r="I95" s="92" t="s">
        <v>82</v>
      </c>
      <c r="J95" s="93" t="s">
        <v>252</v>
      </c>
      <c r="K95" s="56">
        <v>2200000</v>
      </c>
      <c r="L95" s="125" t="s">
        <v>44</v>
      </c>
      <c r="M95" s="117">
        <f>K95</f>
        <v>2200000</v>
      </c>
      <c r="N95" s="39" t="s">
        <v>44</v>
      </c>
    </row>
    <row r="96" spans="2:14" s="5" customFormat="1" ht="36.75" customHeight="1">
      <c r="B96" s="177" t="s">
        <v>16</v>
      </c>
      <c r="C96" s="252" t="s">
        <v>29</v>
      </c>
      <c r="D96" s="253"/>
      <c r="E96" s="173" t="s">
        <v>272</v>
      </c>
      <c r="F96" s="174" t="s">
        <v>175</v>
      </c>
      <c r="G96" s="174"/>
      <c r="H96" s="174" t="s">
        <v>273</v>
      </c>
      <c r="I96" s="174" t="s">
        <v>274</v>
      </c>
      <c r="J96" s="175" t="s">
        <v>252</v>
      </c>
      <c r="K96" s="178">
        <v>8000000</v>
      </c>
      <c r="L96" s="180" t="s">
        <v>44</v>
      </c>
      <c r="M96" s="176">
        <f>K96</f>
        <v>8000000</v>
      </c>
      <c r="N96" s="180" t="s">
        <v>44</v>
      </c>
    </row>
    <row r="97" spans="2:14" s="5" customFormat="1" ht="24" customHeight="1">
      <c r="B97" s="188" t="s">
        <v>205</v>
      </c>
      <c r="C97" s="87"/>
      <c r="D97" s="172"/>
      <c r="E97" s="87"/>
      <c r="F97" s="38"/>
      <c r="G97" s="38"/>
      <c r="H97" s="38"/>
      <c r="I97" s="38"/>
      <c r="J97" s="38"/>
      <c r="K97" s="53">
        <f>SUM(K98:K98)</f>
        <v>0</v>
      </c>
      <c r="L97" s="10" t="s">
        <v>42</v>
      </c>
      <c r="M97" s="53">
        <f>SUM(M98:M98)</f>
        <v>0</v>
      </c>
      <c r="N97" s="18" t="s">
        <v>42</v>
      </c>
    </row>
    <row r="98" spans="2:14" s="50" customFormat="1" ht="20.25" customHeight="1">
      <c r="B98" s="177"/>
      <c r="C98" s="252"/>
      <c r="D98" s="253"/>
      <c r="E98" s="173"/>
      <c r="F98" s="174"/>
      <c r="G98" s="174"/>
      <c r="H98" s="174"/>
      <c r="I98" s="174"/>
      <c r="J98" s="175"/>
      <c r="K98" s="178"/>
      <c r="L98" s="179"/>
      <c r="M98" s="176"/>
      <c r="N98" s="180"/>
    </row>
    <row r="99" spans="2:14" s="5" customFormat="1" ht="19.5" customHeight="1">
      <c r="B99" s="51"/>
      <c r="C99" s="22"/>
      <c r="D99" s="163"/>
      <c r="E99" s="6"/>
      <c r="F99" s="6"/>
      <c r="G99" s="6"/>
      <c r="H99" s="6"/>
      <c r="I99" s="6"/>
      <c r="J99" s="6"/>
      <c r="K99" s="11"/>
      <c r="L99" s="6"/>
      <c r="M99" s="11"/>
      <c r="N99" s="6"/>
    </row>
    <row r="100" spans="2:14" s="9" customFormat="1" ht="37.5" customHeight="1">
      <c r="B100" s="198" t="s">
        <v>266</v>
      </c>
      <c r="C100" s="199"/>
      <c r="D100" s="199"/>
      <c r="E100" s="199"/>
      <c r="F100" s="200"/>
      <c r="G100" s="200"/>
      <c r="H100" s="200"/>
      <c r="I100" s="201"/>
      <c r="J100" s="59"/>
      <c r="K100" s="53">
        <f>K102+K104+K110+K112</f>
        <v>7000000</v>
      </c>
      <c r="L100" s="10" t="s">
        <v>42</v>
      </c>
      <c r="M100" s="53">
        <f>M102+M104+M110+M112</f>
        <v>6700000</v>
      </c>
      <c r="N100" s="18" t="s">
        <v>42</v>
      </c>
    </row>
    <row r="101" spans="2:14" s="54" customFormat="1" ht="28.5" customHeight="1">
      <c r="B101" s="214" t="s">
        <v>37</v>
      </c>
      <c r="C101" s="215"/>
      <c r="D101" s="216"/>
      <c r="E101" s="89" t="s">
        <v>38</v>
      </c>
      <c r="F101" s="189" t="s">
        <v>39</v>
      </c>
      <c r="G101" s="90"/>
      <c r="H101" s="90" t="s">
        <v>147</v>
      </c>
      <c r="I101" s="90" t="s">
        <v>41</v>
      </c>
      <c r="J101" s="139" t="s">
        <v>40</v>
      </c>
      <c r="K101" s="217" t="s">
        <v>49</v>
      </c>
      <c r="L101" s="218"/>
      <c r="M101" s="219" t="s">
        <v>52</v>
      </c>
      <c r="N101" s="220"/>
    </row>
    <row r="102" spans="2:14" s="5" customFormat="1" ht="24" customHeight="1">
      <c r="B102" s="202" t="s">
        <v>86</v>
      </c>
      <c r="C102" s="196"/>
      <c r="D102" s="196"/>
      <c r="E102" s="196"/>
      <c r="F102" s="196"/>
      <c r="G102" s="196"/>
      <c r="H102" s="196"/>
      <c r="I102" s="196"/>
      <c r="J102" s="150"/>
      <c r="K102" s="53">
        <f>SUM(K103:K103)</f>
        <v>200000</v>
      </c>
      <c r="L102" s="10" t="s">
        <v>42</v>
      </c>
      <c r="M102" s="53">
        <f>SUM(M103:M103)</f>
        <v>190000</v>
      </c>
      <c r="N102" s="18" t="s">
        <v>42</v>
      </c>
    </row>
    <row r="103" spans="2:14" s="5" customFormat="1" ht="53.25" customHeight="1">
      <c r="B103" s="57" t="s">
        <v>104</v>
      </c>
      <c r="C103" s="238" t="s">
        <v>100</v>
      </c>
      <c r="D103" s="239"/>
      <c r="E103" s="91" t="s">
        <v>123</v>
      </c>
      <c r="F103" s="105" t="s">
        <v>45</v>
      </c>
      <c r="G103" s="92" t="s">
        <v>57</v>
      </c>
      <c r="H103" s="92" t="s">
        <v>14</v>
      </c>
      <c r="I103" s="92" t="s">
        <v>135</v>
      </c>
      <c r="J103" s="93" t="s">
        <v>252</v>
      </c>
      <c r="K103" s="60">
        <v>200000</v>
      </c>
      <c r="L103" s="125" t="s">
        <v>44</v>
      </c>
      <c r="M103" s="7">
        <f>K103*0.95</f>
        <v>190000</v>
      </c>
      <c r="N103" s="39" t="s">
        <v>44</v>
      </c>
    </row>
    <row r="104" spans="2:14" s="5" customFormat="1" ht="25.5" customHeight="1">
      <c r="B104" s="202" t="s">
        <v>118</v>
      </c>
      <c r="C104" s="196"/>
      <c r="D104" s="196"/>
      <c r="E104" s="196"/>
      <c r="F104" s="196"/>
      <c r="G104" s="196"/>
      <c r="H104" s="196"/>
      <c r="I104" s="196"/>
      <c r="J104" s="196"/>
      <c r="K104" s="53">
        <f>SUM(K105:K109)</f>
        <v>1600000</v>
      </c>
      <c r="L104" s="125" t="s">
        <v>44</v>
      </c>
      <c r="M104" s="53">
        <f>SUM(M105:M109)</f>
        <v>1520000</v>
      </c>
      <c r="N104" s="39" t="s">
        <v>44</v>
      </c>
    </row>
    <row r="105" spans="2:14" s="50" customFormat="1" ht="36" customHeight="1">
      <c r="B105" s="23" t="s">
        <v>104</v>
      </c>
      <c r="C105" s="228" t="s">
        <v>148</v>
      </c>
      <c r="D105" s="229"/>
      <c r="E105" s="94" t="s">
        <v>238</v>
      </c>
      <c r="F105" s="95" t="s">
        <v>45</v>
      </c>
      <c r="G105" s="95"/>
      <c r="H105" s="95" t="s">
        <v>55</v>
      </c>
      <c r="I105" s="95" t="s">
        <v>129</v>
      </c>
      <c r="J105" s="96" t="s">
        <v>240</v>
      </c>
      <c r="K105" s="30">
        <v>500000</v>
      </c>
      <c r="L105" s="113" t="s">
        <v>44</v>
      </c>
      <c r="M105" s="19">
        <f>K105*0.95</f>
        <v>475000</v>
      </c>
      <c r="N105" s="82" t="s">
        <v>44</v>
      </c>
    </row>
    <row r="106" spans="2:14" s="50" customFormat="1" ht="36" customHeight="1">
      <c r="B106" s="23" t="s">
        <v>53</v>
      </c>
      <c r="C106" s="228" t="s">
        <v>202</v>
      </c>
      <c r="D106" s="230"/>
      <c r="E106" s="97" t="s">
        <v>317</v>
      </c>
      <c r="F106" s="95" t="s">
        <v>45</v>
      </c>
      <c r="G106" s="95"/>
      <c r="H106" s="95" t="s">
        <v>55</v>
      </c>
      <c r="I106" s="95" t="s">
        <v>131</v>
      </c>
      <c r="J106" s="96" t="s">
        <v>240</v>
      </c>
      <c r="K106" s="30">
        <v>500000</v>
      </c>
      <c r="L106" s="114" t="s">
        <v>44</v>
      </c>
      <c r="M106" s="19">
        <f>K106*0.95</f>
        <v>475000</v>
      </c>
      <c r="N106" s="31" t="s">
        <v>42</v>
      </c>
    </row>
    <row r="107" spans="2:14" s="5" customFormat="1" ht="43.5" customHeight="1">
      <c r="B107" s="55" t="s">
        <v>8</v>
      </c>
      <c r="C107" s="243" t="s">
        <v>159</v>
      </c>
      <c r="D107" s="254"/>
      <c r="E107" s="91" t="s">
        <v>158</v>
      </c>
      <c r="F107" s="92" t="s">
        <v>45</v>
      </c>
      <c r="G107" s="92"/>
      <c r="H107" s="92" t="s">
        <v>12</v>
      </c>
      <c r="I107" s="92" t="s">
        <v>11</v>
      </c>
      <c r="J107" s="93" t="s">
        <v>252</v>
      </c>
      <c r="K107" s="42">
        <v>500000</v>
      </c>
      <c r="L107" s="118" t="s">
        <v>44</v>
      </c>
      <c r="M107" s="7">
        <f>K107*0.95</f>
        <v>475000</v>
      </c>
      <c r="N107" s="43" t="s">
        <v>44</v>
      </c>
    </row>
    <row r="108" spans="2:14" s="5" customFormat="1" ht="41.25" customHeight="1">
      <c r="B108" s="57" t="s">
        <v>9</v>
      </c>
      <c r="C108" s="238" t="s">
        <v>87</v>
      </c>
      <c r="D108" s="255"/>
      <c r="E108" s="91" t="s">
        <v>160</v>
      </c>
      <c r="F108" s="92" t="s">
        <v>43</v>
      </c>
      <c r="G108" s="92"/>
      <c r="H108" s="92" t="s">
        <v>13</v>
      </c>
      <c r="I108" s="92" t="s">
        <v>11</v>
      </c>
      <c r="J108" s="93" t="s">
        <v>253</v>
      </c>
      <c r="K108" s="29">
        <v>50000</v>
      </c>
      <c r="L108" s="119" t="s">
        <v>42</v>
      </c>
      <c r="M108" s="7">
        <f>K108*0.95</f>
        <v>47500</v>
      </c>
      <c r="N108" s="45" t="s">
        <v>42</v>
      </c>
    </row>
    <row r="109" spans="2:14" s="5" customFormat="1" ht="46.5" customHeight="1">
      <c r="B109" s="61" t="s">
        <v>10</v>
      </c>
      <c r="C109" s="233" t="s">
        <v>97</v>
      </c>
      <c r="D109" s="256"/>
      <c r="E109" s="94" t="s">
        <v>98</v>
      </c>
      <c r="F109" s="105" t="s">
        <v>45</v>
      </c>
      <c r="G109" s="92" t="s">
        <v>57</v>
      </c>
      <c r="H109" s="92" t="s">
        <v>13</v>
      </c>
      <c r="I109" s="92" t="s">
        <v>214</v>
      </c>
      <c r="J109" s="93" t="s">
        <v>252</v>
      </c>
      <c r="K109" s="129">
        <v>50000</v>
      </c>
      <c r="L109" s="122" t="s">
        <v>44</v>
      </c>
      <c r="M109" s="7">
        <f>K109*0.95</f>
        <v>47500</v>
      </c>
      <c r="N109" s="63" t="s">
        <v>44</v>
      </c>
    </row>
    <row r="110" spans="2:14" s="5" customFormat="1" ht="24" customHeight="1">
      <c r="B110" s="202" t="s">
        <v>180</v>
      </c>
      <c r="C110" s="196"/>
      <c r="D110" s="196"/>
      <c r="E110" s="196"/>
      <c r="F110" s="196"/>
      <c r="G110" s="196"/>
      <c r="H110" s="196"/>
      <c r="I110" s="196"/>
      <c r="J110" s="150"/>
      <c r="K110" s="53">
        <f>SUM(K111:K111)</f>
        <v>1000000</v>
      </c>
      <c r="L110" s="10" t="s">
        <v>42</v>
      </c>
      <c r="M110" s="53">
        <f>SUM(M111:M111)</f>
        <v>1000000</v>
      </c>
      <c r="N110" s="18" t="s">
        <v>42</v>
      </c>
    </row>
    <row r="111" spans="2:14" s="50" customFormat="1" ht="46.5" customHeight="1">
      <c r="B111" s="64" t="s">
        <v>104</v>
      </c>
      <c r="C111" s="228" t="s">
        <v>278</v>
      </c>
      <c r="D111" s="237"/>
      <c r="E111" s="94" t="s">
        <v>161</v>
      </c>
      <c r="F111" s="95" t="s">
        <v>175</v>
      </c>
      <c r="G111" s="95"/>
      <c r="H111" s="95" t="s">
        <v>58</v>
      </c>
      <c r="I111" s="95" t="s">
        <v>11</v>
      </c>
      <c r="J111" s="96" t="s">
        <v>242</v>
      </c>
      <c r="K111" s="84">
        <v>1000000</v>
      </c>
      <c r="L111" s="116" t="s">
        <v>44</v>
      </c>
      <c r="M111" s="182">
        <f>K111</f>
        <v>1000000</v>
      </c>
      <c r="N111" s="27" t="s">
        <v>44</v>
      </c>
    </row>
    <row r="112" spans="2:14" s="5" customFormat="1" ht="24.75" customHeight="1">
      <c r="B112" s="202" t="s">
        <v>183</v>
      </c>
      <c r="C112" s="196"/>
      <c r="D112" s="196"/>
      <c r="E112" s="196"/>
      <c r="F112" s="196"/>
      <c r="G112" s="196"/>
      <c r="H112" s="196"/>
      <c r="I112" s="196"/>
      <c r="J112" s="150"/>
      <c r="K112" s="161">
        <f>SUM(K113:K114)</f>
        <v>4200000</v>
      </c>
      <c r="L112" s="10" t="s">
        <v>42</v>
      </c>
      <c r="M112" s="161">
        <f>SUM(M113:M114)</f>
        <v>3990000</v>
      </c>
      <c r="N112" s="18" t="s">
        <v>42</v>
      </c>
    </row>
    <row r="113" spans="2:14" s="5" customFormat="1" ht="51" customHeight="1">
      <c r="B113" s="64" t="s">
        <v>104</v>
      </c>
      <c r="C113" s="228" t="s">
        <v>102</v>
      </c>
      <c r="D113" s="237"/>
      <c r="E113" s="94" t="s">
        <v>96</v>
      </c>
      <c r="F113" s="92" t="s">
        <v>175</v>
      </c>
      <c r="G113" s="92"/>
      <c r="H113" s="92" t="s">
        <v>162</v>
      </c>
      <c r="I113" s="92" t="s">
        <v>260</v>
      </c>
      <c r="J113" s="93" t="s">
        <v>252</v>
      </c>
      <c r="K113" s="60">
        <v>4200000</v>
      </c>
      <c r="L113" s="125" t="s">
        <v>44</v>
      </c>
      <c r="M113" s="117">
        <f>K113*0.95</f>
        <v>3990000</v>
      </c>
      <c r="N113" s="39" t="s">
        <v>44</v>
      </c>
    </row>
    <row r="114" spans="2:14" s="5" customFormat="1" ht="39" customHeight="1">
      <c r="B114" s="192" t="s">
        <v>284</v>
      </c>
      <c r="C114" s="250" t="s">
        <v>285</v>
      </c>
      <c r="D114" s="251"/>
      <c r="E114" s="173" t="s">
        <v>286</v>
      </c>
      <c r="F114" s="174" t="s">
        <v>175</v>
      </c>
      <c r="G114" s="174"/>
      <c r="H114" s="174" t="s">
        <v>287</v>
      </c>
      <c r="I114" s="174" t="s">
        <v>288</v>
      </c>
      <c r="J114" s="175" t="s">
        <v>244</v>
      </c>
      <c r="K114" s="193"/>
      <c r="L114" s="194" t="s">
        <v>42</v>
      </c>
      <c r="M114" s="176"/>
      <c r="N114" s="195" t="s">
        <v>42</v>
      </c>
    </row>
    <row r="115" spans="2:13" s="5" customFormat="1" ht="21" customHeight="1">
      <c r="B115" s="32"/>
      <c r="C115" s="21"/>
      <c r="D115" s="168"/>
      <c r="E115" s="33"/>
      <c r="G115" s="6"/>
      <c r="H115" s="6"/>
      <c r="I115" s="6"/>
      <c r="J115" s="6"/>
      <c r="K115" s="65"/>
      <c r="M115" s="65"/>
    </row>
    <row r="116" spans="2:14" s="9" customFormat="1" ht="37.5" customHeight="1">
      <c r="B116" s="198" t="s">
        <v>127</v>
      </c>
      <c r="C116" s="199"/>
      <c r="D116" s="199"/>
      <c r="E116" s="199"/>
      <c r="F116" s="199"/>
      <c r="G116" s="200"/>
      <c r="H116" s="200"/>
      <c r="I116" s="201"/>
      <c r="J116" s="59"/>
      <c r="K116" s="53">
        <f>K118+K128+K132+K135</f>
        <v>22350000</v>
      </c>
      <c r="L116" s="10" t="s">
        <v>42</v>
      </c>
      <c r="M116" s="53">
        <f>M118+M128+M132+M135</f>
        <v>22080000</v>
      </c>
      <c r="N116" s="18" t="s">
        <v>42</v>
      </c>
    </row>
    <row r="117" spans="2:14" s="54" customFormat="1" ht="29.25" customHeight="1">
      <c r="B117" s="214" t="s">
        <v>37</v>
      </c>
      <c r="C117" s="215"/>
      <c r="D117" s="216"/>
      <c r="E117" s="89" t="s">
        <v>38</v>
      </c>
      <c r="F117" s="181" t="s">
        <v>39</v>
      </c>
      <c r="G117" s="90"/>
      <c r="H117" s="90" t="s">
        <v>147</v>
      </c>
      <c r="I117" s="90" t="s">
        <v>41</v>
      </c>
      <c r="J117" s="139" t="s">
        <v>40</v>
      </c>
      <c r="K117" s="217" t="s">
        <v>49</v>
      </c>
      <c r="L117" s="218"/>
      <c r="M117" s="219" t="s">
        <v>52</v>
      </c>
      <c r="N117" s="220"/>
    </row>
    <row r="118" spans="2:14" s="5" customFormat="1" ht="24" customHeight="1">
      <c r="B118" s="246" t="s">
        <v>119</v>
      </c>
      <c r="C118" s="266"/>
      <c r="D118" s="266"/>
      <c r="E118" s="266"/>
      <c r="F118" s="266"/>
      <c r="G118" s="266"/>
      <c r="H118" s="266"/>
      <c r="I118" s="266"/>
      <c r="J118" s="152"/>
      <c r="K118" s="53">
        <f>SUM(K119:K127)</f>
        <v>0</v>
      </c>
      <c r="L118" s="10" t="s">
        <v>42</v>
      </c>
      <c r="M118" s="53">
        <f>SUM(M119:M127)</f>
        <v>45000</v>
      </c>
      <c r="N118" s="18" t="s">
        <v>42</v>
      </c>
    </row>
    <row r="119" spans="2:14" s="5" customFormat="1" ht="36.75" customHeight="1">
      <c r="B119" s="67" t="s">
        <v>104</v>
      </c>
      <c r="C119" s="257" t="s">
        <v>113</v>
      </c>
      <c r="D119" s="258"/>
      <c r="E119" s="106" t="s">
        <v>168</v>
      </c>
      <c r="F119" s="107" t="s">
        <v>45</v>
      </c>
      <c r="G119" s="107"/>
      <c r="H119" s="107" t="s">
        <v>64</v>
      </c>
      <c r="I119" s="107" t="s">
        <v>63</v>
      </c>
      <c r="J119" s="108" t="s">
        <v>318</v>
      </c>
      <c r="K119" s="68">
        <v>0</v>
      </c>
      <c r="L119" s="131" t="s">
        <v>44</v>
      </c>
      <c r="M119" s="130">
        <v>5000</v>
      </c>
      <c r="N119" s="69" t="s">
        <v>44</v>
      </c>
    </row>
    <row r="120" spans="2:14" s="5" customFormat="1" ht="32.25" customHeight="1">
      <c r="B120" s="71" t="s">
        <v>53</v>
      </c>
      <c r="C120" s="261" t="s">
        <v>71</v>
      </c>
      <c r="D120" s="255"/>
      <c r="E120" s="109" t="s">
        <v>169</v>
      </c>
      <c r="F120" s="98" t="s">
        <v>45</v>
      </c>
      <c r="G120" s="98"/>
      <c r="H120" s="98" t="s">
        <v>64</v>
      </c>
      <c r="I120" s="98" t="s">
        <v>218</v>
      </c>
      <c r="J120" s="99" t="s">
        <v>318</v>
      </c>
      <c r="K120" s="72">
        <v>0</v>
      </c>
      <c r="L120" s="132" t="s">
        <v>44</v>
      </c>
      <c r="M120" s="130">
        <v>5000</v>
      </c>
      <c r="N120" s="73" t="s">
        <v>44</v>
      </c>
    </row>
    <row r="121" spans="2:14" s="5" customFormat="1" ht="38.25" customHeight="1">
      <c r="B121" s="71" t="s">
        <v>105</v>
      </c>
      <c r="C121" s="259" t="s">
        <v>72</v>
      </c>
      <c r="D121" s="260"/>
      <c r="E121" s="110" t="s">
        <v>170</v>
      </c>
      <c r="F121" s="100" t="s">
        <v>45</v>
      </c>
      <c r="G121" s="100"/>
      <c r="H121" s="140" t="s">
        <v>67</v>
      </c>
      <c r="I121" s="100" t="s">
        <v>76</v>
      </c>
      <c r="J121" s="99" t="s">
        <v>318</v>
      </c>
      <c r="K121" s="75">
        <v>0</v>
      </c>
      <c r="L121" s="133" t="s">
        <v>44</v>
      </c>
      <c r="M121" s="130">
        <v>5000</v>
      </c>
      <c r="N121" s="70" t="s">
        <v>44</v>
      </c>
    </row>
    <row r="122" spans="2:14" s="5" customFormat="1" ht="32.25" customHeight="1">
      <c r="B122" s="74" t="s">
        <v>35</v>
      </c>
      <c r="C122" s="261" t="s">
        <v>73</v>
      </c>
      <c r="D122" s="255"/>
      <c r="E122" s="109" t="s">
        <v>196</v>
      </c>
      <c r="F122" s="98" t="s">
        <v>45</v>
      </c>
      <c r="G122" s="98"/>
      <c r="H122" s="98" t="s">
        <v>68</v>
      </c>
      <c r="I122" s="98" t="s">
        <v>210</v>
      </c>
      <c r="J122" s="99" t="s">
        <v>318</v>
      </c>
      <c r="K122" s="72">
        <v>0</v>
      </c>
      <c r="L122" s="132" t="s">
        <v>44</v>
      </c>
      <c r="M122" s="130">
        <v>5000</v>
      </c>
      <c r="N122" s="73" t="s">
        <v>44</v>
      </c>
    </row>
    <row r="123" spans="2:14" s="5" customFormat="1" ht="32.25" customHeight="1">
      <c r="B123" s="71" t="s">
        <v>36</v>
      </c>
      <c r="C123" s="261" t="s">
        <v>195</v>
      </c>
      <c r="D123" s="255"/>
      <c r="E123" s="109" t="s">
        <v>197</v>
      </c>
      <c r="F123" s="98" t="s">
        <v>45</v>
      </c>
      <c r="G123" s="98"/>
      <c r="H123" s="98" t="s">
        <v>198</v>
      </c>
      <c r="I123" s="98" t="s">
        <v>211</v>
      </c>
      <c r="J123" s="99" t="s">
        <v>318</v>
      </c>
      <c r="K123" s="72">
        <v>0</v>
      </c>
      <c r="L123" s="132" t="s">
        <v>44</v>
      </c>
      <c r="M123" s="130">
        <v>5000</v>
      </c>
      <c r="N123" s="73" t="s">
        <v>44</v>
      </c>
    </row>
    <row r="124" spans="2:14" s="5" customFormat="1" ht="32.25" customHeight="1">
      <c r="B124" s="76" t="s">
        <v>109</v>
      </c>
      <c r="C124" s="259" t="s">
        <v>74</v>
      </c>
      <c r="D124" s="260"/>
      <c r="E124" s="109" t="s">
        <v>172</v>
      </c>
      <c r="F124" s="98" t="s">
        <v>45</v>
      </c>
      <c r="G124" s="98"/>
      <c r="H124" s="100" t="s">
        <v>69</v>
      </c>
      <c r="I124" s="98" t="s">
        <v>77</v>
      </c>
      <c r="J124" s="99" t="s">
        <v>318</v>
      </c>
      <c r="K124" s="75">
        <v>0</v>
      </c>
      <c r="L124" s="133" t="s">
        <v>44</v>
      </c>
      <c r="M124" s="130">
        <v>5000</v>
      </c>
      <c r="N124" s="70" t="s">
        <v>44</v>
      </c>
    </row>
    <row r="125" spans="2:14" s="5" customFormat="1" ht="32.25" customHeight="1">
      <c r="B125" s="76" t="s">
        <v>110</v>
      </c>
      <c r="C125" s="261" t="s">
        <v>75</v>
      </c>
      <c r="D125" s="255"/>
      <c r="E125" s="109" t="s">
        <v>171</v>
      </c>
      <c r="F125" s="98" t="s">
        <v>45</v>
      </c>
      <c r="G125" s="98"/>
      <c r="H125" s="98" t="s">
        <v>70</v>
      </c>
      <c r="I125" s="98" t="s">
        <v>270</v>
      </c>
      <c r="J125" s="99" t="s">
        <v>318</v>
      </c>
      <c r="K125" s="72">
        <v>0</v>
      </c>
      <c r="L125" s="132" t="s">
        <v>44</v>
      </c>
      <c r="M125" s="130">
        <v>5000</v>
      </c>
      <c r="N125" s="73" t="s">
        <v>44</v>
      </c>
    </row>
    <row r="126" spans="2:14" s="5" customFormat="1" ht="38.25" customHeight="1">
      <c r="B126" s="76" t="s">
        <v>111</v>
      </c>
      <c r="C126" s="264" t="s">
        <v>94</v>
      </c>
      <c r="D126" s="265"/>
      <c r="E126" s="109" t="s">
        <v>166</v>
      </c>
      <c r="F126" s="98" t="s">
        <v>45</v>
      </c>
      <c r="G126" s="98"/>
      <c r="H126" s="98" t="s">
        <v>70</v>
      </c>
      <c r="I126" s="92" t="s">
        <v>212</v>
      </c>
      <c r="J126" s="99" t="s">
        <v>318</v>
      </c>
      <c r="K126" s="72">
        <v>0</v>
      </c>
      <c r="L126" s="132" t="s">
        <v>44</v>
      </c>
      <c r="M126" s="130">
        <v>5000</v>
      </c>
      <c r="N126" s="73" t="s">
        <v>44</v>
      </c>
    </row>
    <row r="127" spans="2:14" s="5" customFormat="1" ht="32.25" customHeight="1">
      <c r="B127" s="76" t="s">
        <v>112</v>
      </c>
      <c r="C127" s="264" t="s">
        <v>163</v>
      </c>
      <c r="D127" s="265"/>
      <c r="E127" s="109" t="s">
        <v>165</v>
      </c>
      <c r="F127" s="98" t="s">
        <v>45</v>
      </c>
      <c r="G127" s="98"/>
      <c r="H127" s="98" t="s">
        <v>164</v>
      </c>
      <c r="I127" s="92" t="s">
        <v>213</v>
      </c>
      <c r="J127" s="99" t="s">
        <v>318</v>
      </c>
      <c r="K127" s="72">
        <v>0</v>
      </c>
      <c r="L127" s="132" t="s">
        <v>44</v>
      </c>
      <c r="M127" s="130">
        <v>5000</v>
      </c>
      <c r="N127" s="73" t="s">
        <v>44</v>
      </c>
    </row>
    <row r="128" spans="2:14" s="50" customFormat="1" ht="23.25" customHeight="1">
      <c r="B128" s="262" t="s">
        <v>120</v>
      </c>
      <c r="C128" s="196"/>
      <c r="D128" s="196"/>
      <c r="E128" s="196"/>
      <c r="F128" s="196"/>
      <c r="G128" s="196"/>
      <c r="H128" s="196"/>
      <c r="I128" s="196"/>
      <c r="J128" s="196"/>
      <c r="K128" s="53">
        <f>SUM(K129:K131)</f>
        <v>150000</v>
      </c>
      <c r="L128" s="132" t="s">
        <v>44</v>
      </c>
      <c r="M128" s="53">
        <f>SUM(M129:M131)</f>
        <v>135000</v>
      </c>
      <c r="N128" s="73" t="s">
        <v>44</v>
      </c>
    </row>
    <row r="129" spans="2:14" s="50" customFormat="1" ht="36" customHeight="1">
      <c r="B129" s="71" t="s">
        <v>104</v>
      </c>
      <c r="C129" s="261" t="s">
        <v>85</v>
      </c>
      <c r="D129" s="232"/>
      <c r="E129" s="109" t="s">
        <v>256</v>
      </c>
      <c r="F129" s="98" t="s">
        <v>45</v>
      </c>
      <c r="G129" s="98"/>
      <c r="H129" s="98" t="s">
        <v>254</v>
      </c>
      <c r="I129" s="92" t="s">
        <v>207</v>
      </c>
      <c r="J129" s="99" t="s">
        <v>241</v>
      </c>
      <c r="K129" s="17">
        <v>50000</v>
      </c>
      <c r="L129" s="112" t="s">
        <v>42</v>
      </c>
      <c r="M129" s="117">
        <f>K129*0.9</f>
        <v>45000</v>
      </c>
      <c r="N129" s="18" t="s">
        <v>42</v>
      </c>
    </row>
    <row r="130" spans="2:14" s="5" customFormat="1" ht="36" customHeight="1">
      <c r="B130" s="61" t="s">
        <v>53</v>
      </c>
      <c r="C130" s="233" t="s">
        <v>88</v>
      </c>
      <c r="D130" s="256"/>
      <c r="E130" s="97" t="s">
        <v>99</v>
      </c>
      <c r="F130" s="166" t="s">
        <v>219</v>
      </c>
      <c r="G130" s="111" t="s">
        <v>57</v>
      </c>
      <c r="H130" s="111" t="s">
        <v>89</v>
      </c>
      <c r="I130" s="92" t="s">
        <v>208</v>
      </c>
      <c r="J130" s="99" t="s">
        <v>241</v>
      </c>
      <c r="K130" s="129">
        <v>100000</v>
      </c>
      <c r="L130" s="122" t="s">
        <v>44</v>
      </c>
      <c r="M130" s="117">
        <f>K130*0.9</f>
        <v>90000</v>
      </c>
      <c r="N130" s="63" t="s">
        <v>44</v>
      </c>
    </row>
    <row r="131" spans="2:14" s="50" customFormat="1" ht="36" customHeight="1">
      <c r="B131" s="74" t="s">
        <v>105</v>
      </c>
      <c r="C131" s="261" t="s">
        <v>194</v>
      </c>
      <c r="D131" s="232"/>
      <c r="E131" s="109" t="s">
        <v>167</v>
      </c>
      <c r="F131" s="98" t="s">
        <v>45</v>
      </c>
      <c r="G131" s="98"/>
      <c r="H131" s="98" t="s">
        <v>255</v>
      </c>
      <c r="I131" s="92" t="s">
        <v>209</v>
      </c>
      <c r="J131" s="99" t="s">
        <v>241</v>
      </c>
      <c r="K131" s="17">
        <v>0</v>
      </c>
      <c r="L131" s="112" t="s">
        <v>42</v>
      </c>
      <c r="M131" s="130">
        <v>0</v>
      </c>
      <c r="N131" s="18" t="s">
        <v>42</v>
      </c>
    </row>
    <row r="132" spans="2:14" s="50" customFormat="1" ht="24" customHeight="1">
      <c r="B132" s="262" t="s">
        <v>181</v>
      </c>
      <c r="C132" s="196"/>
      <c r="D132" s="196"/>
      <c r="E132" s="196"/>
      <c r="F132" s="196"/>
      <c r="G132" s="196"/>
      <c r="H132" s="196"/>
      <c r="I132" s="196"/>
      <c r="J132" s="150"/>
      <c r="K132" s="53">
        <f>SUM(K133:K134)</f>
        <v>16200000</v>
      </c>
      <c r="L132" s="10" t="s">
        <v>42</v>
      </c>
      <c r="M132" s="53">
        <f>SUM(M133:M134)</f>
        <v>16200000</v>
      </c>
      <c r="N132" s="18" t="s">
        <v>42</v>
      </c>
    </row>
    <row r="133" spans="2:14" s="50" customFormat="1" ht="37.5" customHeight="1">
      <c r="B133" s="64" t="s">
        <v>104</v>
      </c>
      <c r="C133" s="228" t="s">
        <v>220</v>
      </c>
      <c r="D133" s="237"/>
      <c r="E133" s="91" t="s">
        <v>124</v>
      </c>
      <c r="F133" s="92" t="s">
        <v>175</v>
      </c>
      <c r="G133" s="92"/>
      <c r="H133" s="92" t="s">
        <v>61</v>
      </c>
      <c r="I133" s="92" t="s">
        <v>269</v>
      </c>
      <c r="J133" s="99" t="s">
        <v>241</v>
      </c>
      <c r="K133" s="29">
        <v>13200000</v>
      </c>
      <c r="L133" s="119" t="s">
        <v>42</v>
      </c>
      <c r="M133" s="117">
        <f>K133</f>
        <v>13200000</v>
      </c>
      <c r="N133" s="45" t="s">
        <v>42</v>
      </c>
    </row>
    <row r="134" spans="2:14" s="50" customFormat="1" ht="37.5" customHeight="1">
      <c r="B134" s="64" t="s">
        <v>16</v>
      </c>
      <c r="C134" s="228" t="s">
        <v>30</v>
      </c>
      <c r="D134" s="237"/>
      <c r="E134" s="91" t="s">
        <v>31</v>
      </c>
      <c r="F134" s="92" t="s">
        <v>175</v>
      </c>
      <c r="G134" s="92"/>
      <c r="H134" s="92" t="s">
        <v>32</v>
      </c>
      <c r="I134" s="92" t="s">
        <v>33</v>
      </c>
      <c r="J134" s="99" t="s">
        <v>241</v>
      </c>
      <c r="K134" s="29">
        <v>3000000</v>
      </c>
      <c r="L134" s="119" t="s">
        <v>42</v>
      </c>
      <c r="M134" s="117">
        <f>K134</f>
        <v>3000000</v>
      </c>
      <c r="N134" s="45" t="s">
        <v>42</v>
      </c>
    </row>
    <row r="135" spans="2:14" s="50" customFormat="1" ht="24" customHeight="1">
      <c r="B135" s="262" t="s">
        <v>182</v>
      </c>
      <c r="C135" s="196"/>
      <c r="D135" s="196"/>
      <c r="E135" s="196"/>
      <c r="F135" s="196"/>
      <c r="G135" s="196"/>
      <c r="H135" s="196"/>
      <c r="I135" s="196"/>
      <c r="J135" s="150"/>
      <c r="K135" s="53">
        <f>SUM(K136:K136)</f>
        <v>6000000</v>
      </c>
      <c r="L135" s="10" t="s">
        <v>42</v>
      </c>
      <c r="M135" s="53">
        <f>SUM(M136:M136)</f>
        <v>5700000</v>
      </c>
      <c r="N135" s="18" t="s">
        <v>42</v>
      </c>
    </row>
    <row r="136" spans="2:14" s="50" customFormat="1" ht="41.25" customHeight="1">
      <c r="B136" s="64" t="s">
        <v>104</v>
      </c>
      <c r="C136" s="228" t="s">
        <v>7</v>
      </c>
      <c r="D136" s="237"/>
      <c r="E136" s="94" t="s">
        <v>125</v>
      </c>
      <c r="F136" s="95" t="s">
        <v>175</v>
      </c>
      <c r="G136" s="95"/>
      <c r="H136" s="95" t="s">
        <v>78</v>
      </c>
      <c r="I136" s="95" t="s">
        <v>268</v>
      </c>
      <c r="J136" s="96" t="s">
        <v>241</v>
      </c>
      <c r="K136" s="84">
        <v>6000000</v>
      </c>
      <c r="L136" s="116" t="s">
        <v>42</v>
      </c>
      <c r="M136" s="182">
        <f>K136*0.95</f>
        <v>5700000</v>
      </c>
      <c r="N136" s="27" t="s">
        <v>42</v>
      </c>
    </row>
    <row r="137" spans="2:13" s="5" customFormat="1" ht="21" customHeight="1">
      <c r="B137" s="32"/>
      <c r="C137" s="21"/>
      <c r="D137" s="163"/>
      <c r="E137" s="33"/>
      <c r="G137" s="6"/>
      <c r="H137" s="6"/>
      <c r="I137" s="6"/>
      <c r="J137" s="6"/>
      <c r="K137" s="65"/>
      <c r="M137" s="11"/>
    </row>
    <row r="138" spans="2:14" s="78" customFormat="1" ht="38.25" customHeight="1">
      <c r="B138" s="198" t="s">
        <v>267</v>
      </c>
      <c r="C138" s="199"/>
      <c r="D138" s="199"/>
      <c r="E138" s="199"/>
      <c r="F138" s="199"/>
      <c r="G138" s="200"/>
      <c r="H138" s="200"/>
      <c r="I138" s="201"/>
      <c r="J138" s="77"/>
      <c r="K138" s="46">
        <f>SUM(K140)</f>
        <v>1460000</v>
      </c>
      <c r="L138" s="24" t="s">
        <v>42</v>
      </c>
      <c r="M138" s="46">
        <f>SUM(M140)</f>
        <v>1168000</v>
      </c>
      <c r="N138" s="88" t="s">
        <v>42</v>
      </c>
    </row>
    <row r="139" spans="2:14" s="54" customFormat="1" ht="30.75" customHeight="1">
      <c r="B139" s="214" t="s">
        <v>37</v>
      </c>
      <c r="C139" s="215"/>
      <c r="D139" s="216"/>
      <c r="E139" s="89" t="s">
        <v>38</v>
      </c>
      <c r="F139" s="189" t="s">
        <v>39</v>
      </c>
      <c r="G139" s="90"/>
      <c r="H139" s="90" t="s">
        <v>147</v>
      </c>
      <c r="I139" s="90" t="s">
        <v>41</v>
      </c>
      <c r="J139" s="139" t="s">
        <v>40</v>
      </c>
      <c r="K139" s="217" t="s">
        <v>49</v>
      </c>
      <c r="L139" s="218"/>
      <c r="M139" s="219" t="s">
        <v>52</v>
      </c>
      <c r="N139" s="220"/>
    </row>
    <row r="140" spans="2:14" s="5" customFormat="1" ht="24" customHeight="1">
      <c r="B140" s="202" t="s">
        <v>121</v>
      </c>
      <c r="C140" s="196"/>
      <c r="D140" s="196"/>
      <c r="E140" s="196"/>
      <c r="F140" s="196"/>
      <c r="G140" s="196"/>
      <c r="H140" s="196"/>
      <c r="I140" s="196"/>
      <c r="J140" s="196"/>
      <c r="K140" s="53">
        <f>SUM(K141:K143)</f>
        <v>1460000</v>
      </c>
      <c r="L140" s="118" t="s">
        <v>42</v>
      </c>
      <c r="M140" s="53">
        <f>SUM(M141:M143)</f>
        <v>1168000</v>
      </c>
      <c r="N140" s="43" t="s">
        <v>42</v>
      </c>
    </row>
    <row r="141" spans="2:14" s="5" customFormat="1" ht="42.75" customHeight="1">
      <c r="B141" s="57" t="s">
        <v>104</v>
      </c>
      <c r="C141" s="238" t="s">
        <v>201</v>
      </c>
      <c r="D141" s="239"/>
      <c r="E141" s="91" t="s">
        <v>48</v>
      </c>
      <c r="F141" s="92" t="s">
        <v>175</v>
      </c>
      <c r="G141" s="92"/>
      <c r="H141" s="92" t="s">
        <v>55</v>
      </c>
      <c r="I141" s="92" t="s">
        <v>47</v>
      </c>
      <c r="J141" s="99" t="s">
        <v>242</v>
      </c>
      <c r="K141" s="29">
        <v>360000</v>
      </c>
      <c r="L141" s="119" t="s">
        <v>42</v>
      </c>
      <c r="M141" s="7">
        <f>K141*0.8</f>
        <v>288000</v>
      </c>
      <c r="N141" s="45" t="s">
        <v>42</v>
      </c>
    </row>
    <row r="142" spans="2:14" s="50" customFormat="1" ht="42.75" customHeight="1">
      <c r="B142" s="64" t="s">
        <v>53</v>
      </c>
      <c r="C142" s="228" t="s">
        <v>200</v>
      </c>
      <c r="D142" s="240"/>
      <c r="E142" s="94" t="s">
        <v>1</v>
      </c>
      <c r="F142" s="92" t="s">
        <v>175</v>
      </c>
      <c r="G142" s="95"/>
      <c r="H142" s="95" t="s">
        <v>55</v>
      </c>
      <c r="I142" s="95" t="s">
        <v>144</v>
      </c>
      <c r="J142" s="99" t="s">
        <v>242</v>
      </c>
      <c r="K142" s="84">
        <v>600000</v>
      </c>
      <c r="L142" s="116" t="s">
        <v>42</v>
      </c>
      <c r="M142" s="117">
        <f>K142*0.8</f>
        <v>480000</v>
      </c>
      <c r="N142" s="27" t="s">
        <v>42</v>
      </c>
    </row>
    <row r="143" spans="2:14" s="50" customFormat="1" ht="42.75" customHeight="1">
      <c r="B143" s="61" t="s">
        <v>105</v>
      </c>
      <c r="C143" s="233" t="s">
        <v>199</v>
      </c>
      <c r="D143" s="263"/>
      <c r="E143" s="94" t="s">
        <v>0</v>
      </c>
      <c r="F143" s="92" t="s">
        <v>175</v>
      </c>
      <c r="G143" s="95" t="s">
        <v>57</v>
      </c>
      <c r="H143" s="95" t="s">
        <v>55</v>
      </c>
      <c r="I143" s="95" t="s">
        <v>145</v>
      </c>
      <c r="J143" s="99" t="s">
        <v>242</v>
      </c>
      <c r="K143" s="134">
        <v>500000</v>
      </c>
      <c r="L143" s="135" t="s">
        <v>44</v>
      </c>
      <c r="M143" s="7">
        <f>K143*0.8</f>
        <v>400000</v>
      </c>
      <c r="N143" s="83" t="s">
        <v>44</v>
      </c>
    </row>
    <row r="144" spans="2:14" s="5" customFormat="1" ht="69" customHeight="1">
      <c r="B144" s="22"/>
      <c r="C144" s="22"/>
      <c r="D144" s="162"/>
      <c r="E144" s="6"/>
      <c r="F144" s="6"/>
      <c r="G144" s="6"/>
      <c r="H144" s="6"/>
      <c r="I144" s="6"/>
      <c r="J144" s="6"/>
      <c r="K144" s="11"/>
      <c r="L144" s="11"/>
      <c r="M144" s="11"/>
      <c r="N144" s="11"/>
    </row>
    <row r="145" spans="2:14" s="5" customFormat="1" ht="29.25" customHeight="1">
      <c r="B145" s="22"/>
      <c r="C145" s="22"/>
      <c r="D145" s="162"/>
      <c r="E145" s="6"/>
      <c r="F145" s="6"/>
      <c r="G145" s="6"/>
      <c r="H145" s="6"/>
      <c r="I145" s="6"/>
      <c r="J145" s="6"/>
      <c r="K145" s="11"/>
      <c r="L145" s="11"/>
      <c r="M145" s="11"/>
      <c r="N145" s="11"/>
    </row>
    <row r="146" spans="2:14" s="5" customFormat="1" ht="39.75" customHeight="1">
      <c r="B146" s="223" t="s">
        <v>193</v>
      </c>
      <c r="C146" s="223"/>
      <c r="D146" s="223"/>
      <c r="E146" s="223"/>
      <c r="F146" s="6"/>
      <c r="G146" s="6"/>
      <c r="H146" s="6"/>
      <c r="I146" s="6"/>
      <c r="J146" s="6"/>
      <c r="K146" s="6"/>
      <c r="L146" s="6" t="s">
        <v>114</v>
      </c>
      <c r="M146" s="6"/>
      <c r="N146" s="6"/>
    </row>
    <row r="147" spans="2:14" s="5" customFormat="1" ht="35.25" customHeight="1">
      <c r="B147" s="13"/>
      <c r="C147" s="13"/>
      <c r="D147" s="13" t="s">
        <v>91</v>
      </c>
      <c r="E147" s="6"/>
      <c r="F147" s="6"/>
      <c r="G147" s="6"/>
      <c r="H147" s="6"/>
      <c r="I147" s="6"/>
      <c r="J147" s="6"/>
      <c r="K147" s="6"/>
      <c r="L147" s="6"/>
      <c r="M147" s="6"/>
      <c r="N147" s="6"/>
    </row>
    <row r="148" ht="23.25" customHeight="1"/>
    <row r="149" ht="23.25" customHeight="1"/>
    <row r="150" spans="1:21" s="6" customFormat="1" ht="23.25" customHeight="1">
      <c r="A150" s="80"/>
      <c r="B150" s="13"/>
      <c r="C150" s="13"/>
      <c r="D150" s="80"/>
      <c r="E150" s="79"/>
      <c r="F150" s="79"/>
      <c r="G150" s="79"/>
      <c r="H150" s="79"/>
      <c r="I150" s="79"/>
      <c r="J150" s="79"/>
      <c r="K150" s="79"/>
      <c r="M150" s="79"/>
      <c r="O150" s="80"/>
      <c r="P150" s="80"/>
      <c r="Q150" s="80"/>
      <c r="R150" s="80"/>
      <c r="S150" s="80"/>
      <c r="T150" s="80"/>
      <c r="U150" s="80"/>
    </row>
    <row r="151" spans="1:21" s="6" customFormat="1" ht="23.25" customHeight="1">
      <c r="A151" s="80"/>
      <c r="B151" s="13"/>
      <c r="C151" s="13"/>
      <c r="D151" s="80"/>
      <c r="E151" s="79"/>
      <c r="F151" s="79"/>
      <c r="G151" s="79"/>
      <c r="H151" s="79"/>
      <c r="I151" s="79"/>
      <c r="J151" s="79"/>
      <c r="K151" s="79"/>
      <c r="M151" s="79"/>
      <c r="O151" s="80"/>
      <c r="P151" s="80"/>
      <c r="Q151" s="80"/>
      <c r="R151" s="80"/>
      <c r="S151" s="80"/>
      <c r="T151" s="80"/>
      <c r="U151" s="80"/>
    </row>
    <row r="152" spans="1:21" s="6" customFormat="1" ht="23.25" customHeight="1">
      <c r="A152" s="80"/>
      <c r="B152" s="13"/>
      <c r="C152" s="13"/>
      <c r="D152" s="80"/>
      <c r="E152" s="79"/>
      <c r="F152" s="79"/>
      <c r="G152" s="79"/>
      <c r="H152" s="79"/>
      <c r="I152" s="79"/>
      <c r="J152" s="79"/>
      <c r="K152" s="79"/>
      <c r="M152" s="79"/>
      <c r="O152" s="80"/>
      <c r="P152" s="80"/>
      <c r="Q152" s="80"/>
      <c r="R152" s="80"/>
      <c r="S152" s="80"/>
      <c r="T152" s="80"/>
      <c r="U152" s="80"/>
    </row>
    <row r="153" spans="1:21" s="6" customFormat="1" ht="23.25" customHeight="1">
      <c r="A153" s="80"/>
      <c r="B153" s="13"/>
      <c r="C153" s="13"/>
      <c r="D153" s="80"/>
      <c r="E153" s="79"/>
      <c r="F153" s="79"/>
      <c r="G153" s="79"/>
      <c r="H153" s="79"/>
      <c r="I153" s="79"/>
      <c r="J153" s="79"/>
      <c r="K153" s="79"/>
      <c r="M153" s="79"/>
      <c r="O153" s="80"/>
      <c r="P153" s="80"/>
      <c r="Q153" s="80"/>
      <c r="R153" s="80"/>
      <c r="S153" s="80"/>
      <c r="T153" s="80"/>
      <c r="U153" s="80"/>
    </row>
    <row r="154" spans="1:21" s="6" customFormat="1" ht="23.25" customHeight="1">
      <c r="A154" s="80"/>
      <c r="B154" s="13"/>
      <c r="C154" s="13"/>
      <c r="D154" s="80"/>
      <c r="E154" s="79"/>
      <c r="F154" s="79"/>
      <c r="G154" s="79"/>
      <c r="H154" s="79"/>
      <c r="I154" s="79"/>
      <c r="J154" s="79"/>
      <c r="K154" s="79"/>
      <c r="M154" s="79"/>
      <c r="O154" s="80"/>
      <c r="P154" s="80"/>
      <c r="Q154" s="80"/>
      <c r="R154" s="80"/>
      <c r="S154" s="80"/>
      <c r="T154" s="80"/>
      <c r="U154" s="80"/>
    </row>
    <row r="155" spans="1:21" s="6" customFormat="1" ht="23.25" customHeight="1">
      <c r="A155" s="80"/>
      <c r="B155" s="13"/>
      <c r="C155" s="13"/>
      <c r="D155" s="80"/>
      <c r="E155" s="79"/>
      <c r="F155" s="79"/>
      <c r="G155" s="79"/>
      <c r="H155" s="79"/>
      <c r="I155" s="79"/>
      <c r="J155" s="79"/>
      <c r="K155" s="79"/>
      <c r="M155" s="79"/>
      <c r="O155" s="80"/>
      <c r="P155" s="80"/>
      <c r="Q155" s="80"/>
      <c r="R155" s="80"/>
      <c r="S155" s="80"/>
      <c r="T155" s="80"/>
      <c r="U155" s="80"/>
    </row>
    <row r="156" spans="1:21" s="6" customFormat="1" ht="23.25" customHeight="1">
      <c r="A156" s="80"/>
      <c r="B156" s="13"/>
      <c r="C156" s="13"/>
      <c r="D156" s="80"/>
      <c r="E156" s="79"/>
      <c r="F156" s="79"/>
      <c r="G156" s="79"/>
      <c r="H156" s="79"/>
      <c r="I156" s="79"/>
      <c r="J156" s="79"/>
      <c r="K156" s="79"/>
      <c r="M156" s="79"/>
      <c r="O156" s="80"/>
      <c r="P156" s="80"/>
      <c r="Q156" s="80"/>
      <c r="R156" s="80"/>
      <c r="S156" s="80"/>
      <c r="T156" s="80"/>
      <c r="U156" s="80"/>
    </row>
    <row r="157" spans="1:21" s="6" customFormat="1" ht="23.25" customHeight="1">
      <c r="A157" s="80"/>
      <c r="B157" s="13"/>
      <c r="C157" s="13"/>
      <c r="D157" s="80"/>
      <c r="E157" s="79"/>
      <c r="F157" s="79"/>
      <c r="G157" s="79"/>
      <c r="H157" s="79"/>
      <c r="I157" s="79"/>
      <c r="J157" s="79"/>
      <c r="K157" s="79"/>
      <c r="M157" s="79"/>
      <c r="O157" s="80"/>
      <c r="P157" s="80"/>
      <c r="Q157" s="80"/>
      <c r="R157" s="80"/>
      <c r="S157" s="80"/>
      <c r="T157" s="80"/>
      <c r="U157" s="80"/>
    </row>
    <row r="158" spans="1:21" s="6" customFormat="1" ht="23.25" customHeight="1">
      <c r="A158" s="80"/>
      <c r="B158" s="13"/>
      <c r="C158" s="13"/>
      <c r="D158" s="80"/>
      <c r="E158" s="79"/>
      <c r="F158" s="79"/>
      <c r="G158" s="79"/>
      <c r="H158" s="79"/>
      <c r="I158" s="79"/>
      <c r="J158" s="79"/>
      <c r="K158" s="79"/>
      <c r="M158" s="79"/>
      <c r="O158" s="80"/>
      <c r="P158" s="80"/>
      <c r="Q158" s="80"/>
      <c r="R158" s="80"/>
      <c r="S158" s="80"/>
      <c r="T158" s="80"/>
      <c r="U158" s="80"/>
    </row>
    <row r="159" spans="1:21" s="6" customFormat="1" ht="23.25" customHeight="1">
      <c r="A159" s="80"/>
      <c r="B159" s="13"/>
      <c r="C159" s="13"/>
      <c r="D159" s="80"/>
      <c r="E159" s="79"/>
      <c r="F159" s="79"/>
      <c r="G159" s="79"/>
      <c r="H159" s="79"/>
      <c r="I159" s="79"/>
      <c r="J159" s="79"/>
      <c r="K159" s="79"/>
      <c r="M159" s="79"/>
      <c r="O159" s="80"/>
      <c r="P159" s="80"/>
      <c r="Q159" s="80"/>
      <c r="R159" s="80"/>
      <c r="S159" s="80"/>
      <c r="T159" s="80"/>
      <c r="U159" s="80"/>
    </row>
    <row r="160" spans="1:21" s="6" customFormat="1" ht="23.25" customHeight="1">
      <c r="A160" s="80"/>
      <c r="B160" s="13"/>
      <c r="C160" s="13"/>
      <c r="D160" s="80"/>
      <c r="E160" s="79"/>
      <c r="F160" s="79"/>
      <c r="G160" s="79"/>
      <c r="H160" s="79"/>
      <c r="I160" s="79"/>
      <c r="J160" s="79"/>
      <c r="K160" s="79"/>
      <c r="M160" s="79"/>
      <c r="O160" s="80"/>
      <c r="P160" s="80"/>
      <c r="Q160" s="80"/>
      <c r="R160" s="80"/>
      <c r="S160" s="80"/>
      <c r="T160" s="80"/>
      <c r="U160" s="80"/>
    </row>
    <row r="161" spans="1:21" s="6" customFormat="1" ht="23.25" customHeight="1">
      <c r="A161" s="80"/>
      <c r="B161" s="13"/>
      <c r="C161" s="13"/>
      <c r="D161" s="80"/>
      <c r="E161" s="79"/>
      <c r="F161" s="79"/>
      <c r="G161" s="79"/>
      <c r="H161" s="79"/>
      <c r="I161" s="79"/>
      <c r="J161" s="79"/>
      <c r="K161" s="79"/>
      <c r="M161" s="79"/>
      <c r="O161" s="80"/>
      <c r="P161" s="80"/>
      <c r="Q161" s="80"/>
      <c r="R161" s="80"/>
      <c r="S161" s="80"/>
      <c r="T161" s="80"/>
      <c r="U161" s="80"/>
    </row>
    <row r="162" spans="1:21" s="6" customFormat="1" ht="23.25" customHeight="1">
      <c r="A162" s="80"/>
      <c r="B162" s="13"/>
      <c r="C162" s="13"/>
      <c r="D162" s="80"/>
      <c r="E162" s="79"/>
      <c r="F162" s="79"/>
      <c r="G162" s="79"/>
      <c r="H162" s="79"/>
      <c r="I162" s="79"/>
      <c r="J162" s="79"/>
      <c r="K162" s="79"/>
      <c r="M162" s="79"/>
      <c r="O162" s="80"/>
      <c r="P162" s="80"/>
      <c r="Q162" s="80"/>
      <c r="R162" s="80"/>
      <c r="S162" s="80"/>
      <c r="T162" s="80"/>
      <c r="U162" s="80"/>
    </row>
    <row r="163" spans="1:21" s="6" customFormat="1" ht="23.25" customHeight="1">
      <c r="A163" s="80"/>
      <c r="B163" s="13"/>
      <c r="C163" s="13"/>
      <c r="D163" s="80"/>
      <c r="E163" s="79"/>
      <c r="F163" s="79"/>
      <c r="G163" s="79"/>
      <c r="H163" s="79"/>
      <c r="I163" s="79"/>
      <c r="J163" s="79"/>
      <c r="K163" s="79"/>
      <c r="M163" s="79"/>
      <c r="O163" s="80"/>
      <c r="P163" s="80"/>
      <c r="Q163" s="80"/>
      <c r="R163" s="80"/>
      <c r="S163" s="80"/>
      <c r="T163" s="80"/>
      <c r="U163" s="80"/>
    </row>
    <row r="164" spans="1:21" s="6" customFormat="1" ht="23.25" customHeight="1">
      <c r="A164" s="80"/>
      <c r="B164" s="13"/>
      <c r="C164" s="13"/>
      <c r="D164" s="80"/>
      <c r="E164" s="79"/>
      <c r="F164" s="79"/>
      <c r="G164" s="79"/>
      <c r="H164" s="79"/>
      <c r="I164" s="79"/>
      <c r="J164" s="79"/>
      <c r="K164" s="79"/>
      <c r="M164" s="79"/>
      <c r="O164" s="80"/>
      <c r="P164" s="80"/>
      <c r="Q164" s="80"/>
      <c r="R164" s="80"/>
      <c r="S164" s="80"/>
      <c r="T164" s="80"/>
      <c r="U164" s="80"/>
    </row>
    <row r="165" ht="23.25" customHeight="1"/>
    <row r="166" ht="23.25" customHeight="1"/>
  </sheetData>
  <sheetProtection/>
  <mergeCells count="113">
    <mergeCell ref="B128:J128"/>
    <mergeCell ref="B118:I118"/>
    <mergeCell ref="C123:D123"/>
    <mergeCell ref="C124:D124"/>
    <mergeCell ref="C126:D126"/>
    <mergeCell ref="C98:D98"/>
    <mergeCell ref="C120:D120"/>
    <mergeCell ref="B146:E146"/>
    <mergeCell ref="M139:N139"/>
    <mergeCell ref="B138:I138"/>
    <mergeCell ref="B139:D139"/>
    <mergeCell ref="K139:L139"/>
    <mergeCell ref="C142:D142"/>
    <mergeCell ref="C143:D143"/>
    <mergeCell ref="C127:D127"/>
    <mergeCell ref="M117:N117"/>
    <mergeCell ref="K117:L117"/>
    <mergeCell ref="B117:D117"/>
    <mergeCell ref="B116:I116"/>
    <mergeCell ref="B132:I132"/>
    <mergeCell ref="C134:D134"/>
    <mergeCell ref="C136:D136"/>
    <mergeCell ref="C133:D133"/>
    <mergeCell ref="B140:J140"/>
    <mergeCell ref="C141:D141"/>
    <mergeCell ref="C119:D119"/>
    <mergeCell ref="C121:D121"/>
    <mergeCell ref="C122:D122"/>
    <mergeCell ref="C129:D129"/>
    <mergeCell ref="C130:D130"/>
    <mergeCell ref="C131:D131"/>
    <mergeCell ref="C125:D125"/>
    <mergeCell ref="B135:I135"/>
    <mergeCell ref="C107:D107"/>
    <mergeCell ref="C108:D108"/>
    <mergeCell ref="C109:D109"/>
    <mergeCell ref="B112:I112"/>
    <mergeCell ref="C113:D113"/>
    <mergeCell ref="C114:D114"/>
    <mergeCell ref="C96:D96"/>
    <mergeCell ref="C92:D92"/>
    <mergeCell ref="B110:I110"/>
    <mergeCell ref="C111:D111"/>
    <mergeCell ref="C93:D93"/>
    <mergeCell ref="C95:D95"/>
    <mergeCell ref="C103:D103"/>
    <mergeCell ref="B104:J104"/>
    <mergeCell ref="C91:D91"/>
    <mergeCell ref="C84:D84"/>
    <mergeCell ref="C81:D81"/>
    <mergeCell ref="C83:D83"/>
    <mergeCell ref="C87:D87"/>
    <mergeCell ref="C82:D82"/>
    <mergeCell ref="C88:D88"/>
    <mergeCell ref="C85:D85"/>
    <mergeCell ref="C86:D86"/>
    <mergeCell ref="C89:D89"/>
    <mergeCell ref="C80:D80"/>
    <mergeCell ref="B77:I77"/>
    <mergeCell ref="C78:D78"/>
    <mergeCell ref="C79:D79"/>
    <mergeCell ref="K76:L76"/>
    <mergeCell ref="B76:D76"/>
    <mergeCell ref="B61:I61"/>
    <mergeCell ref="C62:D62"/>
    <mergeCell ref="C63:D63"/>
    <mergeCell ref="C73:D73"/>
    <mergeCell ref="B75:I75"/>
    <mergeCell ref="C70:D70"/>
    <mergeCell ref="C71:D71"/>
    <mergeCell ref="M101:N101"/>
    <mergeCell ref="B102:I102"/>
    <mergeCell ref="B101:D101"/>
    <mergeCell ref="B100:I100"/>
    <mergeCell ref="K101:L101"/>
    <mergeCell ref="K60:L60"/>
    <mergeCell ref="C64:D64"/>
    <mergeCell ref="C66:D66"/>
    <mergeCell ref="C67:D67"/>
    <mergeCell ref="C46:D46"/>
    <mergeCell ref="B59:I59"/>
    <mergeCell ref="C53:D53"/>
    <mergeCell ref="B60:D60"/>
    <mergeCell ref="C54:D54"/>
    <mergeCell ref="C57:D57"/>
    <mergeCell ref="C51:D51"/>
    <mergeCell ref="C52:D52"/>
    <mergeCell ref="M60:N60"/>
    <mergeCell ref="B44:I44"/>
    <mergeCell ref="C105:D105"/>
    <mergeCell ref="C106:D106"/>
    <mergeCell ref="C45:D45"/>
    <mergeCell ref="C48:D48"/>
    <mergeCell ref="C55:D55"/>
    <mergeCell ref="C50:D50"/>
    <mergeCell ref="M76:N76"/>
    <mergeCell ref="C69:D69"/>
    <mergeCell ref="B43:D43"/>
    <mergeCell ref="K43:L43"/>
    <mergeCell ref="M43:N43"/>
    <mergeCell ref="C18:M24"/>
    <mergeCell ref="B32:E33"/>
    <mergeCell ref="K33:L33"/>
    <mergeCell ref="M33:N33"/>
    <mergeCell ref="C25:M31"/>
    <mergeCell ref="B42:I42"/>
    <mergeCell ref="C16:M16"/>
    <mergeCell ref="A1:E1"/>
    <mergeCell ref="B2:N2"/>
    <mergeCell ref="B3:N3"/>
    <mergeCell ref="B4:N4"/>
    <mergeCell ref="B5:N5"/>
    <mergeCell ref="C15:M15"/>
  </mergeCells>
  <printOptions/>
  <pageMargins left="0.47" right="0.2362204724409449" top="0.65" bottom="0.32" header="0.31496062992125984" footer="0.1968503937007874"/>
  <pageSetup horizontalDpi="600" verticalDpi="600" orientation="portrait" paperSize="9" r:id="rId1"/>
  <headerFooter alignWithMargins="0">
    <oddHeader>&amp;R2010年度事業計画</oddHeader>
    <oddFooter>&amp;C&amp;P</oddFooter>
  </headerFooter>
  <rowBreaks count="7" manualBreakCount="7">
    <brk id="17" max="255" man="1"/>
    <brk id="31" max="255" man="1"/>
    <brk id="58" max="255" man="1"/>
    <brk id="74" max="255" man="1"/>
    <brk id="99" max="255" man="1"/>
    <brk id="115" max="255" man="1"/>
    <brk id="1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大西</dc:creator>
  <cp:keywords/>
  <dc:description/>
  <cp:lastModifiedBy>vns</cp:lastModifiedBy>
  <cp:lastPrinted>2010-06-08T14:10:26Z</cp:lastPrinted>
  <dcterms:created xsi:type="dcterms:W3CDTF">2003-03-31T13:28:42Z</dcterms:created>
  <dcterms:modified xsi:type="dcterms:W3CDTF">2010-07-01T03:16:05Z</dcterms:modified>
  <cp:category/>
  <cp:version/>
  <cp:contentType/>
  <cp:contentStatus/>
</cp:coreProperties>
</file>